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 firstSheet="1" activeTab="1"/>
  </bookViews>
  <sheets>
    <sheet name="Парковая 6" sheetId="2" state="hidden" r:id="rId1"/>
    <sheet name="6А" sheetId="3" r:id="rId2"/>
    <sheet name="7А" sheetId="4" state="hidden" r:id="rId3"/>
    <sheet name="9" sheetId="7" state="hidden" r:id="rId4"/>
    <sheet name="10" sheetId="6" state="hidden" r:id="rId5"/>
    <sheet name="Парковая 13" sheetId="5" state="hidden" r:id="rId6"/>
    <sheet name="14" sheetId="8" state="hidden" r:id="rId7"/>
    <sheet name="16" sheetId="9" state="hidden" r:id="rId8"/>
  </sheets>
  <calcPr calcId="152511"/>
</workbook>
</file>

<file path=xl/calcChain.xml><?xml version="1.0" encoding="utf-8"?>
<calcChain xmlns="http://schemas.openxmlformats.org/spreadsheetml/2006/main">
  <c r="D45" i="6" l="1"/>
  <c r="D38" i="6"/>
  <c r="D32" i="6"/>
  <c r="D28" i="6"/>
  <c r="D55" i="6" s="1"/>
  <c r="D45" i="4"/>
  <c r="D38" i="4"/>
  <c r="D32" i="4"/>
  <c r="D28" i="4"/>
  <c r="D55" i="4" s="1"/>
  <c r="D45" i="5"/>
  <c r="D38" i="5"/>
  <c r="D32" i="5"/>
  <c r="D28" i="5"/>
  <c r="D55" i="5" s="1"/>
  <c r="F54" i="9" l="1"/>
  <c r="F53" i="9"/>
  <c r="F52" i="9"/>
  <c r="F51" i="9"/>
  <c r="F50" i="9"/>
  <c r="F49" i="9"/>
  <c r="F48" i="9"/>
  <c r="F47" i="9"/>
  <c r="F46" i="9"/>
  <c r="F44" i="9"/>
  <c r="F43" i="9"/>
  <c r="F42" i="9"/>
  <c r="F41" i="9"/>
  <c r="F40" i="9"/>
  <c r="F39" i="9"/>
  <c r="F37" i="9"/>
  <c r="F36" i="9"/>
  <c r="F35" i="9"/>
  <c r="F34" i="9"/>
  <c r="F33" i="9"/>
  <c r="F31" i="9"/>
  <c r="F30" i="9"/>
  <c r="F29" i="9"/>
  <c r="D45" i="2"/>
  <c r="D45" i="9" l="1"/>
  <c r="F45" i="9" s="1"/>
  <c r="D38" i="9"/>
  <c r="F38" i="9" s="1"/>
  <c r="D32" i="9"/>
  <c r="F32" i="9" s="1"/>
  <c r="E28" i="9"/>
  <c r="E29" i="9" s="1"/>
  <c r="D28" i="9"/>
  <c r="F28" i="9" s="1"/>
  <c r="F55" i="9" l="1"/>
  <c r="D55" i="9"/>
  <c r="E30" i="9"/>
  <c r="D45" i="8"/>
  <c r="D38" i="8"/>
  <c r="D32" i="8"/>
  <c r="E28" i="8"/>
  <c r="E29" i="8" s="1"/>
  <c r="D28" i="8"/>
  <c r="D45" i="7"/>
  <c r="D38" i="7"/>
  <c r="D32" i="7"/>
  <c r="E28" i="7"/>
  <c r="E29" i="7" s="1"/>
  <c r="D28" i="7"/>
  <c r="D55" i="8" l="1"/>
  <c r="D55" i="7"/>
  <c r="E31" i="9"/>
  <c r="E30" i="8"/>
  <c r="F29" i="8"/>
  <c r="F28" i="8"/>
  <c r="F29" i="7"/>
  <c r="E30" i="7"/>
  <c r="F28" i="7"/>
  <c r="E32" i="9" l="1"/>
  <c r="E31" i="8"/>
  <c r="F30" i="8"/>
  <c r="E31" i="7"/>
  <c r="F30" i="7"/>
  <c r="E33" i="9" l="1"/>
  <c r="F31" i="8"/>
  <c r="E32" i="8"/>
  <c r="F31" i="7"/>
  <c r="E32" i="7"/>
  <c r="E34" i="9" l="1"/>
  <c r="F32" i="8"/>
  <c r="E33" i="8"/>
  <c r="E33" i="7"/>
  <c r="F32" i="7"/>
  <c r="E28" i="4"/>
  <c r="E29" i="4" s="1"/>
  <c r="D45" i="3"/>
  <c r="D38" i="3"/>
  <c r="D32" i="3"/>
  <c r="E28" i="3"/>
  <c r="E29" i="3" s="1"/>
  <c r="D28" i="3"/>
  <c r="E35" i="9" l="1"/>
  <c r="F33" i="8"/>
  <c r="E34" i="8"/>
  <c r="E34" i="7"/>
  <c r="F33" i="7"/>
  <c r="E30" i="4"/>
  <c r="F29" i="4"/>
  <c r="F28" i="4"/>
  <c r="D55" i="3"/>
  <c r="F29" i="3"/>
  <c r="E30" i="3"/>
  <c r="F28" i="3"/>
  <c r="E28" i="6"/>
  <c r="E29" i="6" s="1"/>
  <c r="E36" i="9" l="1"/>
  <c r="F34" i="8"/>
  <c r="E35" i="8"/>
  <c r="E35" i="7"/>
  <c r="F34" i="7"/>
  <c r="E31" i="4"/>
  <c r="F30" i="4"/>
  <c r="E31" i="3"/>
  <c r="F30" i="3"/>
  <c r="E30" i="6"/>
  <c r="F29" i="6"/>
  <c r="F28" i="6"/>
  <c r="E28" i="5"/>
  <c r="E29" i="5" s="1"/>
  <c r="E55" i="2"/>
  <c r="D55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28" i="2"/>
  <c r="D38" i="2"/>
  <c r="D32" i="2"/>
  <c r="D28" i="2"/>
  <c r="F55" i="2" l="1"/>
  <c r="F15" i="2" s="1"/>
  <c r="F16" i="2" s="1"/>
  <c r="F17" i="2" s="1"/>
  <c r="E37" i="9"/>
  <c r="F35" i="8"/>
  <c r="E36" i="8"/>
  <c r="E36" i="7"/>
  <c r="F35" i="7"/>
  <c r="F31" i="4"/>
  <c r="E32" i="4"/>
  <c r="E32" i="3"/>
  <c r="F31" i="3"/>
  <c r="E31" i="6"/>
  <c r="F30" i="6"/>
  <c r="E30" i="5"/>
  <c r="F29" i="5"/>
  <c r="F28" i="5"/>
  <c r="F22" i="2" l="1"/>
  <c r="F24" i="2" s="1"/>
  <c r="E38" i="9"/>
  <c r="F36" i="8"/>
  <c r="E37" i="8"/>
  <c r="E37" i="7"/>
  <c r="F36" i="7"/>
  <c r="F32" i="4"/>
  <c r="E33" i="4"/>
  <c r="F32" i="3"/>
  <c r="E33" i="3"/>
  <c r="F31" i="6"/>
  <c r="E32" i="6"/>
  <c r="E31" i="5"/>
  <c r="F30" i="5"/>
  <c r="E39" i="9" l="1"/>
  <c r="E38" i="8"/>
  <c r="F37" i="8"/>
  <c r="E38" i="7"/>
  <c r="F37" i="7"/>
  <c r="E34" i="4"/>
  <c r="F33" i="4"/>
  <c r="E34" i="3"/>
  <c r="F33" i="3"/>
  <c r="F32" i="6"/>
  <c r="E33" i="6"/>
  <c r="E32" i="5"/>
  <c r="F31" i="5"/>
  <c r="E40" i="9" l="1"/>
  <c r="E39" i="8"/>
  <c r="F38" i="8"/>
  <c r="F38" i="7"/>
  <c r="E39" i="7"/>
  <c r="F34" i="4"/>
  <c r="E35" i="4"/>
  <c r="F34" i="3"/>
  <c r="E35" i="3"/>
  <c r="F33" i="6"/>
  <c r="E34" i="6"/>
  <c r="F32" i="5"/>
  <c r="E33" i="5"/>
  <c r="E41" i="9" l="1"/>
  <c r="E40" i="8"/>
  <c r="F39" i="8"/>
  <c r="E40" i="7"/>
  <c r="F39" i="7"/>
  <c r="F35" i="4"/>
  <c r="E36" i="4"/>
  <c r="E36" i="3"/>
  <c r="F35" i="3"/>
  <c r="F34" i="6"/>
  <c r="E35" i="6"/>
  <c r="E34" i="5"/>
  <c r="F33" i="5"/>
  <c r="E42" i="9" l="1"/>
  <c r="E41" i="8"/>
  <c r="F40" i="8"/>
  <c r="F40" i="7"/>
  <c r="E41" i="7"/>
  <c r="F36" i="4"/>
  <c r="E37" i="4"/>
  <c r="F36" i="3"/>
  <c r="E37" i="3"/>
  <c r="E36" i="6"/>
  <c r="F35" i="6"/>
  <c r="F34" i="5"/>
  <c r="E35" i="5"/>
  <c r="E43" i="9" l="1"/>
  <c r="E42" i="8"/>
  <c r="F41" i="8"/>
  <c r="E42" i="7"/>
  <c r="F41" i="7"/>
  <c r="E38" i="4"/>
  <c r="F37" i="4"/>
  <c r="E38" i="3"/>
  <c r="F37" i="3"/>
  <c r="F36" i="6"/>
  <c r="E37" i="6"/>
  <c r="E36" i="5"/>
  <c r="F35" i="5"/>
  <c r="E44" i="9" l="1"/>
  <c r="E43" i="8"/>
  <c r="F42" i="8"/>
  <c r="F42" i="7"/>
  <c r="E43" i="7"/>
  <c r="E39" i="4"/>
  <c r="F38" i="4"/>
  <c r="F38" i="3"/>
  <c r="E39" i="3"/>
  <c r="E38" i="6"/>
  <c r="F37" i="6"/>
  <c r="F36" i="5"/>
  <c r="E37" i="5"/>
  <c r="E45" i="9" l="1"/>
  <c r="E44" i="8"/>
  <c r="F43" i="8"/>
  <c r="E44" i="7"/>
  <c r="F43" i="7"/>
  <c r="E40" i="4"/>
  <c r="F39" i="4"/>
  <c r="E40" i="3"/>
  <c r="F39" i="3"/>
  <c r="F38" i="6"/>
  <c r="E39" i="6"/>
  <c r="E38" i="5"/>
  <c r="F37" i="5"/>
  <c r="E46" i="9" l="1"/>
  <c r="E45" i="8"/>
  <c r="F44" i="8"/>
  <c r="F44" i="7"/>
  <c r="E45" i="7"/>
  <c r="E41" i="4"/>
  <c r="F40" i="4"/>
  <c r="E41" i="3"/>
  <c r="F40" i="3"/>
  <c r="E40" i="6"/>
  <c r="F39" i="6"/>
  <c r="E39" i="5"/>
  <c r="F38" i="5"/>
  <c r="E47" i="9" l="1"/>
  <c r="F45" i="8"/>
  <c r="E46" i="8"/>
  <c r="E46" i="7"/>
  <c r="F45" i="7"/>
  <c r="E42" i="4"/>
  <c r="F41" i="4"/>
  <c r="E42" i="3"/>
  <c r="F41" i="3"/>
  <c r="E41" i="6"/>
  <c r="F40" i="6"/>
  <c r="E40" i="5"/>
  <c r="F39" i="5"/>
  <c r="E48" i="9" l="1"/>
  <c r="F46" i="8"/>
  <c r="E47" i="8"/>
  <c r="E47" i="7"/>
  <c r="F46" i="7"/>
  <c r="E43" i="4"/>
  <c r="F42" i="4"/>
  <c r="F42" i="3"/>
  <c r="E43" i="3"/>
  <c r="E42" i="6"/>
  <c r="F41" i="6"/>
  <c r="E41" i="5"/>
  <c r="F40" i="5"/>
  <c r="E49" i="9" l="1"/>
  <c r="F47" i="8"/>
  <c r="E48" i="8"/>
  <c r="E48" i="7"/>
  <c r="F47" i="7"/>
  <c r="E44" i="4"/>
  <c r="F43" i="4"/>
  <c r="E44" i="3"/>
  <c r="F43" i="3"/>
  <c r="F42" i="6"/>
  <c r="E43" i="6"/>
  <c r="E42" i="5"/>
  <c r="F41" i="5"/>
  <c r="E50" i="9" l="1"/>
  <c r="E49" i="8"/>
  <c r="F48" i="8"/>
  <c r="E49" i="7"/>
  <c r="F48" i="7"/>
  <c r="F44" i="4"/>
  <c r="E45" i="4"/>
  <c r="E45" i="3"/>
  <c r="F44" i="3"/>
  <c r="E44" i="6"/>
  <c r="F43" i="6"/>
  <c r="E43" i="5"/>
  <c r="F42" i="5"/>
  <c r="E51" i="9" l="1"/>
  <c r="F49" i="8"/>
  <c r="E50" i="8"/>
  <c r="E50" i="7"/>
  <c r="F49" i="7"/>
  <c r="F45" i="4"/>
  <c r="E46" i="4"/>
  <c r="F45" i="3"/>
  <c r="E46" i="3"/>
  <c r="E45" i="6"/>
  <c r="F44" i="6"/>
  <c r="E44" i="5"/>
  <c r="F43" i="5"/>
  <c r="E52" i="9" l="1"/>
  <c r="F50" i="8"/>
  <c r="E51" i="8"/>
  <c r="E51" i="7"/>
  <c r="F50" i="7"/>
  <c r="F46" i="4"/>
  <c r="E47" i="4"/>
  <c r="F46" i="3"/>
  <c r="E47" i="3"/>
  <c r="F45" i="6"/>
  <c r="E46" i="6"/>
  <c r="E45" i="5"/>
  <c r="F44" i="5"/>
  <c r="E53" i="9" l="1"/>
  <c r="F51" i="8"/>
  <c r="E52" i="8"/>
  <c r="E52" i="7"/>
  <c r="F51" i="7"/>
  <c r="F47" i="4"/>
  <c r="E48" i="4"/>
  <c r="F47" i="3"/>
  <c r="E48" i="3"/>
  <c r="E47" i="6"/>
  <c r="F46" i="6"/>
  <c r="F45" i="5"/>
  <c r="E46" i="5"/>
  <c r="E54" i="9" l="1"/>
  <c r="F15" i="9"/>
  <c r="F16" i="9" s="1"/>
  <c r="E53" i="8"/>
  <c r="F52" i="8"/>
  <c r="E53" i="7"/>
  <c r="F52" i="7"/>
  <c r="E49" i="4"/>
  <c r="F48" i="4"/>
  <c r="F48" i="3"/>
  <c r="E49" i="3"/>
  <c r="F47" i="6"/>
  <c r="E48" i="6"/>
  <c r="E47" i="5"/>
  <c r="F46" i="5"/>
  <c r="F22" i="9" l="1"/>
  <c r="F24" i="9" s="1"/>
  <c r="F17" i="9"/>
  <c r="F53" i="8"/>
  <c r="E54" i="8"/>
  <c r="F54" i="8" s="1"/>
  <c r="E54" i="7"/>
  <c r="F54" i="7" s="1"/>
  <c r="F53" i="7"/>
  <c r="F55" i="7" s="1"/>
  <c r="F15" i="7" s="1"/>
  <c r="F16" i="7" s="1"/>
  <c r="F49" i="4"/>
  <c r="E50" i="4"/>
  <c r="F49" i="3"/>
  <c r="E50" i="3"/>
  <c r="E49" i="6"/>
  <c r="F48" i="6"/>
  <c r="F47" i="5"/>
  <c r="E48" i="5"/>
  <c r="F22" i="7" l="1"/>
  <c r="F24" i="7" s="1"/>
  <c r="F17" i="7"/>
  <c r="F55" i="8"/>
  <c r="F15" i="8" s="1"/>
  <c r="F16" i="8" s="1"/>
  <c r="F50" i="4"/>
  <c r="E51" i="4"/>
  <c r="F50" i="3"/>
  <c r="E51" i="3"/>
  <c r="F49" i="6"/>
  <c r="E50" i="6"/>
  <c r="E49" i="5"/>
  <c r="F48" i="5"/>
  <c r="F22" i="8" l="1"/>
  <c r="F24" i="8" s="1"/>
  <c r="F17" i="8"/>
  <c r="F51" i="4"/>
  <c r="E52" i="4"/>
  <c r="F51" i="3"/>
  <c r="E52" i="3"/>
  <c r="E51" i="6"/>
  <c r="F50" i="6"/>
  <c r="F49" i="5"/>
  <c r="E50" i="5"/>
  <c r="E53" i="4" l="1"/>
  <c r="F52" i="4"/>
  <c r="F52" i="3"/>
  <c r="E53" i="3"/>
  <c r="F51" i="6"/>
  <c r="E52" i="6"/>
  <c r="E51" i="5"/>
  <c r="F50" i="5"/>
  <c r="F53" i="4" l="1"/>
  <c r="E54" i="4"/>
  <c r="F54" i="4" s="1"/>
  <c r="F53" i="3"/>
  <c r="E54" i="3"/>
  <c r="F54" i="3" s="1"/>
  <c r="F52" i="6"/>
  <c r="E53" i="6"/>
  <c r="F51" i="5"/>
  <c r="E52" i="5"/>
  <c r="F55" i="4" l="1"/>
  <c r="F15" i="4" s="1"/>
  <c r="F16" i="4" s="1"/>
  <c r="F55" i="3"/>
  <c r="F15" i="3" s="1"/>
  <c r="F16" i="3" s="1"/>
  <c r="F53" i="6"/>
  <c r="E54" i="6"/>
  <c r="F54" i="6" s="1"/>
  <c r="E53" i="5"/>
  <c r="F52" i="5"/>
  <c r="F17" i="4" l="1"/>
  <c r="F22" i="4"/>
  <c r="F24" i="4" s="1"/>
  <c r="F22" i="3"/>
  <c r="F24" i="3" s="1"/>
  <c r="F17" i="3"/>
  <c r="F55" i="6"/>
  <c r="F15" i="6" s="1"/>
  <c r="F16" i="6" s="1"/>
  <c r="F53" i="5"/>
  <c r="E54" i="5"/>
  <c r="F54" i="5" s="1"/>
  <c r="F22" i="6" l="1"/>
  <c r="F24" i="6" s="1"/>
  <c r="F17" i="6"/>
  <c r="F55" i="5"/>
  <c r="F15" i="5" s="1"/>
  <c r="F16" i="5" s="1"/>
  <c r="F22" i="5" l="1"/>
  <c r="F24" i="5" s="1"/>
  <c r="F17" i="5"/>
</calcChain>
</file>

<file path=xl/sharedStrings.xml><?xml version="1.0" encoding="utf-8"?>
<sst xmlns="http://schemas.openxmlformats.org/spreadsheetml/2006/main" count="2560" uniqueCount="133">
  <si>
    <t>№п/п</t>
  </si>
  <si>
    <t>Наименование параметра</t>
  </si>
  <si>
    <t>Единица измерения</t>
  </si>
  <si>
    <t>Значение</t>
  </si>
  <si>
    <t>Дата заполнения/ внесения изменений</t>
  </si>
  <si>
    <t>-</t>
  </si>
  <si>
    <t>Дата начала отчетного периода</t>
  </si>
  <si>
    <t>Дата конца отчетного периода</t>
  </si>
  <si>
    <t>Общая информация о выполняемых работах (оказываемых услугах) по содержанию и текущему ремонту общего имущества в многоквартирном доме</t>
  </si>
  <si>
    <t>Авансовые платежи потребителей (на начало периода)</t>
  </si>
  <si>
    <t>руб.</t>
  </si>
  <si>
    <t>Переходящие остатки денежных средств (на начало периода)</t>
  </si>
  <si>
    <t>Задолженность потребителей (на начало периода)</t>
  </si>
  <si>
    <t>Начислено за услуги (работы) по содержанию и текущему ремонту, в том числе:</t>
  </si>
  <si>
    <t>Получено денежных средств, в том числе</t>
  </si>
  <si>
    <t>— денежных средств от собственников/нанимателей помещений</t>
  </si>
  <si>
    <t>— целевых взносов от собственников/нанимателей помещений</t>
  </si>
  <si>
    <t>— субсидий</t>
  </si>
  <si>
    <t>— денежных средств от использования общего имущества</t>
  </si>
  <si>
    <t>— прочие поступления</t>
  </si>
  <si>
    <t>Всего денежных средств с учетом остатков</t>
  </si>
  <si>
    <t>Авансовые платежи потребителей (на конец периода)</t>
  </si>
  <si>
    <t>Переходящие остатки денежных средств (на конец периода)</t>
  </si>
  <si>
    <t>Задолженность потребителей (на конец периода)</t>
  </si>
  <si>
    <t>Наименование работ (услуг)</t>
  </si>
  <si>
    <t>Годовая фактическая стоимость работ (услуг) руб.</t>
  </si>
  <si>
    <t>ИТОГО</t>
  </si>
  <si>
    <t>Информация о наличии претензий по качеству выполненных работ (ока-занных услуг)</t>
  </si>
  <si>
    <t>Количество поступивших претензий</t>
  </si>
  <si>
    <t>Количество удовлетворенных претензий</t>
  </si>
  <si>
    <t>Количество претензий, в удовлетворении которых отказано</t>
  </si>
  <si>
    <t>Сумма произведенного перерасчета</t>
  </si>
  <si>
    <t>Информация о предоставленных коммунальных услугах (заполняется по каждой коммунальной услуге)*</t>
  </si>
  <si>
    <t>Вид коммунальной услуги</t>
  </si>
  <si>
    <t>—</t>
  </si>
  <si>
    <t>Отопление</t>
  </si>
  <si>
    <t>ГКал</t>
  </si>
  <si>
    <t>Общий объем потребления</t>
  </si>
  <si>
    <t>нат.показ</t>
  </si>
  <si>
    <t>Начислено потребителям</t>
  </si>
  <si>
    <t>Оплачено потребителями</t>
  </si>
  <si>
    <t>Задолженность потребителей</t>
  </si>
  <si>
    <t>Начислено поставщиком (поставщиками) коммунального ресурса</t>
  </si>
  <si>
    <t>Оплачено поставщику (поставщикам) коммунального ресурса</t>
  </si>
  <si>
    <t>Задолженность перед поставщиком (поставщиками) коммунального ресурса</t>
  </si>
  <si>
    <t>Размер пени и штрафов, уплаченных поставщику (поставщикам) коммунального ресурса</t>
  </si>
  <si>
    <t>ед.</t>
  </si>
  <si>
    <t>Холодное водоснабжение</t>
  </si>
  <si>
    <t>м3</t>
  </si>
  <si>
    <t>Горячее водоснабжение</t>
  </si>
  <si>
    <t>Водоотведение</t>
  </si>
  <si>
    <t>Электроэнергия</t>
  </si>
  <si>
    <t>кВт.ч</t>
  </si>
  <si>
    <t>Информация о ведении претензионно-исковой работы в отношении по-требителей-должников</t>
  </si>
  <si>
    <t>Направлено претензий потребителям-должникам</t>
  </si>
  <si>
    <t>Направлено исковых заявлений</t>
  </si>
  <si>
    <t>Получено денежных средств по результатам претензионно-исковой работы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</si>
  <si>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</si>
  <si>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</si>
  <si>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</si>
  <si>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</si>
  <si>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</si>
  <si>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</si>
  <si>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</si>
  <si>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</si>
  <si>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</si>
  <si>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</si>
  <si>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</si>
  <si>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</si>
  <si>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</si>
  <si>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</si>
  <si>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</si>
  <si>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</si>
  <si>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</si>
  <si>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</si>
  <si>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</si>
  <si>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</si>
  <si>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</si>
  <si>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</si>
  <si>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</si>
  <si>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</si>
  <si>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</si>
  <si>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</si>
  <si>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</si>
  <si>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</si>
  <si>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43</t>
  </si>
  <si>
    <t>44</t>
  </si>
  <si>
    <t>45</t>
  </si>
  <si>
    <t>Ремонт общего имущества многоквартирного дома:, в т.ч.</t>
  </si>
  <si>
    <t>конструктивных элементов</t>
  </si>
  <si>
    <t>инженерного оборудования</t>
  </si>
  <si>
    <t>Содержание общего имущества многоквартирного дома:</t>
  </si>
  <si>
    <t>3.1.</t>
  </si>
  <si>
    <t>Содержание конструктивных элементов</t>
  </si>
  <si>
    <t xml:space="preserve"> - стен, фасадов, оконных и дверных заполнений</t>
  </si>
  <si>
    <t xml:space="preserve"> - кровли</t>
  </si>
  <si>
    <t xml:space="preserve"> - водостоков</t>
  </si>
  <si>
    <t xml:space="preserve"> - утепление выгребных ям</t>
  </si>
  <si>
    <t xml:space="preserve"> - содержание подвалов (дезинсекция, дератизация), уборка мусора</t>
  </si>
  <si>
    <t>3.2.</t>
  </si>
  <si>
    <t>Техническое содержание общих коммуникаций:</t>
  </si>
  <si>
    <t xml:space="preserve"> - центрального отопления</t>
  </si>
  <si>
    <t xml:space="preserve"> - водоснабжения</t>
  </si>
  <si>
    <t xml:space="preserve"> - горячего водоснабжения</t>
  </si>
  <si>
    <t xml:space="preserve"> - канализации</t>
  </si>
  <si>
    <t xml:space="preserve"> - электроснабжения</t>
  </si>
  <si>
    <t>3.3.</t>
  </si>
  <si>
    <t>Содержание аварийно-ремонтной службы</t>
  </si>
  <si>
    <t>3.4.</t>
  </si>
  <si>
    <t>Уборка придомовой территории, в т.ч.:</t>
  </si>
  <si>
    <t xml:space="preserve"> - содержание дворников</t>
  </si>
  <si>
    <t xml:space="preserve"> - механизированная уборка дворов</t>
  </si>
  <si>
    <t xml:space="preserve"> - подсыпка придомовой территории</t>
  </si>
  <si>
    <t>3.5.</t>
  </si>
  <si>
    <t>Уборка помещений общего пользования</t>
  </si>
  <si>
    <t>3.6.</t>
  </si>
  <si>
    <t>Содержание общедомовых приборов учета (тепловой энергии, горячего водоснабжения)</t>
  </si>
  <si>
    <t>3.7.</t>
  </si>
  <si>
    <t>Содержание мест накопления твердых коммунальных отходов (контейнерных площадок)</t>
  </si>
  <si>
    <t>3.8.</t>
  </si>
  <si>
    <t>Сбор, вывоз жидких бытовых отходов</t>
  </si>
  <si>
    <t>3.9.</t>
  </si>
  <si>
    <t>Содержание и текущий ремонт внутридомового газового оборудования</t>
  </si>
  <si>
    <t>Управление жилым фондом</t>
  </si>
  <si>
    <t>Выполненные работы (оказанные услуги) по содержанию общего имущества и текущему ремонту в отчетном периоде (заполняется по каждому виду работ (услуг))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</si>
  <si>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ул. Парковая д. 6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</si>
  <si>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ул. Парковая д. 13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</si>
  <si>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                                       ул. Парковая д. 6А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</si>
  <si>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                                       ул. Парковая д. 7А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</si>
  <si>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                                       ул. Парковая д. 9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</si>
  <si>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ул. Парковая д. 10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</si>
  <si>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                                       ул. Парковая д. 14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</si>
  <si>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                                       ул. Парковая д. 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</si>
</sst>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b/>
      <sz val="12"/>
      <color indexed="8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2"/>
      <color indexed="8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1"/>
      <color theme="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</borders>
  <cellStyleXfs count="1">
    <xf numFmtId="0" fontId="0" fillId="0" borderId="0"/>
  </cellStyleXfs>
  <cellXfs count="66">
    <xf numFmtId="0" fontId="0" fillId="0" borderId="0" xfId="0"/>
    <xf numFmtId="0" fontId="1" fillId="0" borderId="7" xfId="0" applyNumberFormat="1" applyFont="1" applyBorder="1" applyAlignment="1">
      <alignment horizontal="center" vertical="center"/>
    </xf>
    <xf numFmtId="0" fontId="2" fillId="0" borderId="7" xfId="0" applyNumberFormat="1" applyFont="1" applyBorder="1" applyAlignment="1">
      <alignment horizontal="center" vertical="center"/>
    </xf>
    <xf numFmtId="0" fontId="3" fillId="0" borderId="7" xfId="0" applyNumberFormat="1" applyFont="1" applyBorder="1" applyAlignment="1">
      <alignment horizontal="center" vertical="center" wrapText="1"/>
    </xf>
    <xf numFmtId="14" fontId="3" fillId="0" borderId="7" xfId="0" applyNumberFormat="1" applyFont="1" applyBorder="1" applyAlignment="1">
      <alignment horizontal="center" vertical="center"/>
    </xf>
    <xf numFmtId="0" fontId="3" fillId="0" borderId="7" xfId="0" applyNumberFormat="1" applyFont="1" applyBorder="1" applyAlignment="1">
      <alignment horizontal="center" vertical="center"/>
    </xf>
    <xf numFmtId="0" fontId="3" fillId="0" borderId="7" xfId="0" applyNumberFormat="1" applyFont="1" applyBorder="1" applyAlignment="1">
      <alignment horizontal="center"/>
    </xf>
    <xf numFmtId="0" fontId="2" fillId="0" borderId="8" xfId="0" applyNumberFormat="1" applyFont="1" applyBorder="1" applyAlignment="1">
      <alignment horizontal="center" vertical="center"/>
    </xf>
    <xf numFmtId="0" fontId="3" fillId="0" borderId="8" xfId="0" applyNumberFormat="1" applyFont="1" applyBorder="1" applyAlignment="1">
      <alignment horizontal="center" vertical="center"/>
    </xf>
    <xf numFmtId="0" fontId="3" fillId="0" borderId="7" xfId="0" applyNumberFormat="1" applyFont="1" applyBorder="1" applyAlignment="1">
      <alignment horizontal="left" vertical="center" wrapText="1"/>
    </xf>
    <xf numFmtId="0" fontId="2" fillId="0" borderId="7" xfId="0" applyNumberFormat="1" applyFont="1" applyBorder="1" applyAlignment="1">
      <alignment horizontal="left"/>
    </xf>
    <xf numFmtId="0" fontId="3" fillId="0" borderId="7" xfId="0" applyNumberFormat="1" applyFont="1" applyBorder="1" applyAlignment="1">
      <alignment horizontal="left" wrapText="1"/>
    </xf>
    <xf numFmtId="1" fontId="3" fillId="0" borderId="7" xfId="0" applyNumberFormat="1" applyFont="1" applyBorder="1" applyAlignment="1">
      <alignment horizontal="right" vertical="center" wrapText="1"/>
    </xf>
    <xf numFmtId="0" fontId="3" fillId="0" borderId="9" xfId="0" applyNumberFormat="1" applyFont="1" applyBorder="1" applyAlignment="1">
      <alignment horizontal="center" vertical="center" wrapText="1"/>
    </xf>
    <xf numFmtId="0" fontId="3" fillId="0" borderId="1" xfId="0" applyNumberFormat="1" applyFont="1" applyBorder="1" applyAlignment="1">
      <alignment horizontal="center" vertical="center" wrapText="1"/>
    </xf>
    <xf numFmtId="0" fontId="2" fillId="0" borderId="7" xfId="0" applyNumberFormat="1" applyFont="1" applyBorder="1" applyAlignment="1">
      <alignment horizontal="center"/>
    </xf>
    <xf numFmtId="0" fontId="4" fillId="0" borderId="11" xfId="0" applyFont="1" applyBorder="1" applyAlignment="1">
      <alignment horizontal="left" wrapText="1"/>
    </xf>
    <xf numFmtId="0" fontId="5" fillId="0" borderId="11" xfId="0" applyFont="1" applyBorder="1"/>
    <xf numFmtId="0" fontId="4" fillId="0" borderId="11" xfId="0" applyFont="1" applyBorder="1" applyAlignment="1">
      <alignment wrapText="1"/>
    </xf>
    <xf numFmtId="0" fontId="6" fillId="0" borderId="11" xfId="0" applyFont="1" applyBorder="1" applyAlignment="1">
      <alignment horizontal="center"/>
    </xf>
    <xf numFmtId="0" fontId="6" fillId="0" borderId="11" xfId="0" applyFont="1" applyBorder="1"/>
    <xf numFmtId="0" fontId="5" fillId="0" borderId="11" xfId="0" applyFont="1" applyBorder="1" applyAlignment="1">
      <alignment horizontal="center"/>
    </xf>
    <xf numFmtId="0" fontId="6" fillId="0" borderId="11" xfId="0" applyFont="1" applyBorder="1" applyAlignment="1">
      <alignment wrapText="1"/>
    </xf>
    <xf numFmtId="0" fontId="4" fillId="0" borderId="11" xfId="0" applyFont="1" applyBorder="1"/>
    <xf numFmtId="0" fontId="3" fillId="0" borderId="13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0" fontId="7" fillId="0" borderId="7" xfId="0" applyNumberFormat="1" applyFont="1" applyBorder="1" applyAlignment="1">
      <alignment horizontal="center" vertical="center" wrapText="1"/>
    </xf>
    <xf numFmtId="2" fontId="4" fillId="0" borderId="11" xfId="0" applyNumberFormat="1" applyFont="1" applyFill="1" applyBorder="1" applyAlignment="1">
      <alignment horizontal="center"/>
    </xf>
    <xf numFmtId="2" fontId="5" fillId="0" borderId="11" xfId="0" applyNumberFormat="1" applyFont="1" applyFill="1" applyBorder="1" applyAlignment="1">
      <alignment horizontal="center"/>
    </xf>
    <xf numFmtId="2" fontId="6" fillId="0" borderId="11" xfId="0" applyNumberFormat="1" applyFont="1" applyFill="1" applyBorder="1" applyAlignment="1">
      <alignment horizontal="center"/>
    </xf>
    <xf numFmtId="2" fontId="8" fillId="0" borderId="11" xfId="0" applyNumberFormat="1" applyFont="1" applyFill="1" applyBorder="1" applyAlignment="1">
      <alignment horizontal="center"/>
    </xf>
    <xf numFmtId="2" fontId="7" fillId="0" borderId="11" xfId="0" applyNumberFormat="1" applyFont="1" applyFill="1" applyBorder="1" applyAlignment="1">
      <alignment horizontal="center"/>
    </xf>
    <xf numFmtId="0" fontId="9" fillId="0" borderId="7" xfId="0" applyNumberFormat="1" applyFont="1" applyBorder="1" applyAlignment="1">
      <alignment horizontal="center" vertical="center" wrapText="1"/>
    </xf>
    <xf numFmtId="0" fontId="9" fillId="0" borderId="7" xfId="0" applyNumberFormat="1" applyFont="1" applyBorder="1" applyAlignment="1">
      <alignment horizontal="center" wrapText="1"/>
    </xf>
    <xf numFmtId="2" fontId="4" fillId="0" borderId="0" xfId="0" applyNumberFormat="1" applyFont="1" applyFill="1" applyBorder="1" applyAlignment="1">
      <alignment horizontal="center"/>
    </xf>
    <xf numFmtId="2" fontId="7" fillId="0" borderId="7" xfId="0" applyNumberFormat="1" applyFont="1" applyBorder="1" applyAlignment="1">
      <alignment horizontal="center" vertical="center"/>
    </xf>
    <xf numFmtId="2" fontId="1" fillId="0" borderId="7" xfId="0" applyNumberFormat="1" applyFont="1" applyBorder="1" applyAlignment="1">
      <alignment horizontal="center" vertical="center"/>
    </xf>
    <xf numFmtId="2" fontId="3" fillId="0" borderId="7" xfId="0" applyNumberFormat="1" applyFont="1" applyBorder="1" applyAlignment="1">
      <alignment horizontal="center" vertical="center"/>
    </xf>
    <xf numFmtId="2" fontId="3" fillId="0" borderId="7" xfId="0" applyNumberFormat="1" applyFont="1" applyBorder="1" applyAlignment="1">
      <alignment horizontal="center"/>
    </xf>
    <xf numFmtId="0" fontId="3" fillId="0" borderId="1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0" fontId="3" fillId="0" borderId="1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0" fontId="10" fillId="0" borderId="0" xfId="0" applyFont="1"/>
    <xf numFmtId="0" fontId="3" fillId="0" borderId="1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2" fontId="3" fillId="0" borderId="8" xfId="0" applyNumberFormat="1" applyFont="1" applyBorder="1" applyAlignment="1">
      <alignment horizontal="center" vertical="center"/>
    </xf>
    <xf numFmtId="0" fontId="1" fillId="0" borderId="7" xfId="0" applyNumberFormat="1" applyFont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center" vertical="center" wrapText="1"/>
    </xf>
    <xf numFmtId="1" fontId="3" fillId="0" borderId="1" xfId="0" applyNumberFormat="1" applyFont="1" applyBorder="1" applyAlignment="1">
      <alignment horizontal="right" vertical="center" wrapText="1"/>
    </xf>
    <xf numFmtId="0" fontId="3" fillId="0" borderId="10" xfId="0" applyNumberFormat="1" applyFont="1" applyBorder="1" applyAlignment="1">
      <alignment horizontal="right" vertical="center" wrapText="1"/>
    </xf>
    <xf numFmtId="0" fontId="3" fillId="0" borderId="1" xfId="0" applyNumberFormat="1" applyFont="1" applyBorder="1" applyAlignment="1">
      <alignment horizontal="left" vertical="center" wrapText="1"/>
    </xf>
    <xf numFmtId="0" fontId="3" fillId="0" borderId="10" xfId="0" applyNumberFormat="1" applyFont="1" applyBorder="1" applyAlignment="1">
      <alignment horizontal="left" vertical="center" wrapText="1"/>
    </xf>
    <xf numFmtId="0" fontId="3" fillId="0" borderId="1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0" fontId="1" fillId="0" borderId="2" xfId="0" applyNumberFormat="1" applyFont="1" applyBorder="1" applyAlignment="1">
      <alignment horizontal="center" vertical="center" wrapText="1"/>
    </xf>
    <xf numFmtId="0" fontId="1" fillId="0" borderId="0" xfId="0" applyNumberFormat="1" applyFont="1" applyAlignment="1">
      <alignment horizontal="center" vertical="center" wrapText="1"/>
    </xf>
    <xf numFmtId="0" fontId="1" fillId="0" borderId="3" xfId="0" applyNumberFormat="1" applyFont="1" applyBorder="1" applyAlignment="1">
      <alignment horizontal="center" vertical="center" wrapText="1"/>
    </xf>
    <xf numFmtId="0" fontId="1" fillId="0" borderId="4" xfId="0" applyNumberFormat="1" applyFont="1" applyBorder="1" applyAlignment="1">
      <alignment horizontal="center" vertical="center" wrapText="1"/>
    </xf>
    <xf numFmtId="0" fontId="1" fillId="0" borderId="5" xfId="0" applyNumberFormat="1" applyFont="1" applyBorder="1" applyAlignment="1">
      <alignment horizontal="center" vertical="center" wrapText="1"/>
    </xf>
    <xf numFmtId="0" fontId="1" fillId="0" borderId="6" xfId="0" applyNumberFormat="1" applyFont="1" applyBorder="1" applyAlignment="1">
      <alignment horizontal="center" vertical="center" wrapText="1"/>
    </xf>
    <xf numFmtId="0" fontId="1" fillId="0" borderId="7" xfId="0" applyNumberFormat="1" applyFont="1" applyBorder="1" applyAlignment="1">
      <alignment horizontal="center" vertical="center" wrapText="1"/>
    </xf>
    <xf numFmtId="0" fontId="1" fillId="0" borderId="9" xfId="0" applyNumberFormat="1" applyFont="1" applyBorder="1" applyAlignment="1">
      <alignment horizontal="center" vertical="center" wrapText="1"/>
    </xf>
    <xf numFmtId="0" fontId="1" fillId="0" borderId="12" xfId="0" applyNumberFormat="1" applyFont="1" applyBorder="1" applyAlignment="1">
      <alignment horizontal="center" vertical="center" wrapText="1"/>
    </xf>
    <xf numFmtId="0" fontId="1" fillId="0" borderId="8" xfId="0" applyNumberFormat="1" applyFont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21" workbookViewId="0">
      <selection activeCell="D21" sqref="D1:E104857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5" width="13.5703125" hidden="1" customWidth="1"/>
    <col min="6" max="6" width="15.7109375" customWidth="1"/>
  </cols>
  <sheetData>
    <row r="1" spans="1:7" x14ac:dyDescent="0.25">
      <c r="A1" s="48" t="s">
        <v>125</v>
      </c>
      <c r="B1" s="48"/>
      <c r="C1" s="48"/>
      <c r="D1" s="48"/>
      <c r="E1" s="48"/>
      <c r="F1" s="48"/>
      <c r="G1" s="43">
        <v>519.6</v>
      </c>
    </row>
    <row r="2" spans="1:7" x14ac:dyDescent="0.25">
      <c r="A2" s="55"/>
      <c r="B2" s="56"/>
      <c r="C2" s="56"/>
      <c r="D2" s="56"/>
      <c r="E2" s="56"/>
      <c r="F2" s="57"/>
    </row>
    <row r="3" spans="1:7" x14ac:dyDescent="0.25">
      <c r="A3" s="55"/>
      <c r="B3" s="56"/>
      <c r="C3" s="56"/>
      <c r="D3" s="56"/>
      <c r="E3" s="56"/>
      <c r="F3" s="57"/>
    </row>
    <row r="4" spans="1:7" x14ac:dyDescent="0.25">
      <c r="A4" s="55"/>
      <c r="B4" s="56"/>
      <c r="C4" s="56"/>
      <c r="D4" s="56"/>
      <c r="E4" s="56"/>
      <c r="F4" s="57"/>
    </row>
    <row r="5" spans="1:7" x14ac:dyDescent="0.25">
      <c r="A5" s="58"/>
      <c r="B5" s="59"/>
      <c r="C5" s="59"/>
      <c r="D5" s="59"/>
      <c r="E5" s="59"/>
      <c r="F5" s="60"/>
    </row>
    <row r="6" spans="1:7" ht="31.5" x14ac:dyDescent="0.25">
      <c r="A6" s="1" t="s">
        <v>0</v>
      </c>
      <c r="B6" s="47" t="s">
        <v>1</v>
      </c>
      <c r="C6" s="47" t="s">
        <v>2</v>
      </c>
      <c r="D6" s="47"/>
      <c r="E6" s="47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>
        <v>4</v>
      </c>
      <c r="E7" s="3"/>
      <c r="F7" s="4">
        <v>45316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44927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45291</v>
      </c>
    </row>
    <row r="10" spans="1:7" ht="31.5" x14ac:dyDescent="0.25">
      <c r="A10" s="1" t="s">
        <v>0</v>
      </c>
      <c r="B10" s="47" t="s">
        <v>1</v>
      </c>
      <c r="C10" s="47" t="s">
        <v>2</v>
      </c>
      <c r="D10" s="47"/>
      <c r="E10" s="47"/>
      <c r="F10" s="1" t="s">
        <v>3</v>
      </c>
    </row>
    <row r="11" spans="1:7" ht="15.75" customHeight="1" x14ac:dyDescent="0.25">
      <c r="A11" s="61" t="s">
        <v>8</v>
      </c>
      <c r="B11" s="61"/>
      <c r="C11" s="61"/>
      <c r="D11" s="61"/>
      <c r="E11" s="61"/>
      <c r="F11" s="61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61337.53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7">
        <f>SUM(F55)</f>
        <v>54267.26400000001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8">
        <f>SUM(F14+F15-F25)</f>
        <v>26795.244000000006</v>
      </c>
    </row>
    <row r="17" spans="1:6" ht="31.5" x14ac:dyDescent="0.25">
      <c r="A17" s="5" t="s">
        <v>65</v>
      </c>
      <c r="B17" s="3" t="s">
        <v>15</v>
      </c>
      <c r="C17" s="5" t="s">
        <v>10</v>
      </c>
      <c r="D17" s="5"/>
      <c r="E17" s="5"/>
      <c r="F17" s="38">
        <f>SUM(F16)</f>
        <v>26795.244000000006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26795.244000000006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46">
        <f>F22-F55-F14</f>
        <v>-88809.55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7">
        <v>88809.55</v>
      </c>
    </row>
    <row r="26" spans="1:6" ht="15.75" x14ac:dyDescent="0.25">
      <c r="A26" s="48" t="s">
        <v>124</v>
      </c>
      <c r="B26" s="48"/>
      <c r="C26" s="48"/>
      <c r="D26" s="48"/>
      <c r="E26" s="48"/>
      <c r="F26" s="48"/>
    </row>
    <row r="27" spans="1:6" ht="51.75" x14ac:dyDescent="0.25">
      <c r="A27" s="5" t="s">
        <v>74</v>
      </c>
      <c r="B27" s="32" t="s">
        <v>24</v>
      </c>
      <c r="C27" s="33" t="s">
        <v>2</v>
      </c>
      <c r="D27" s="33"/>
      <c r="E27" s="33"/>
      <c r="F27" s="33" t="s">
        <v>25</v>
      </c>
    </row>
    <row r="28" spans="1:6" ht="37.5" x14ac:dyDescent="0.3">
      <c r="A28" s="2"/>
      <c r="B28" s="16" t="s">
        <v>88</v>
      </c>
      <c r="C28" s="1" t="s">
        <v>10</v>
      </c>
      <c r="D28" s="27">
        <f>SUM(D29:D30)</f>
        <v>0</v>
      </c>
      <c r="E28" s="34">
        <v>521.6</v>
      </c>
      <c r="F28" s="35">
        <f>SUM(E28*D28*12)</f>
        <v>0</v>
      </c>
    </row>
    <row r="29" spans="1:6" ht="18.75" x14ac:dyDescent="0.3">
      <c r="A29" s="2"/>
      <c r="B29" s="17" t="s">
        <v>89</v>
      </c>
      <c r="C29" s="5" t="s">
        <v>10</v>
      </c>
      <c r="D29" s="28">
        <v>0</v>
      </c>
      <c r="E29" s="34">
        <v>521.6</v>
      </c>
      <c r="F29" s="35">
        <f t="shared" ref="F29:F54" si="0">SUM(E29*D29*12)</f>
        <v>0</v>
      </c>
    </row>
    <row r="30" spans="1:6" ht="18.75" x14ac:dyDescent="0.3">
      <c r="A30" s="2"/>
      <c r="B30" s="17" t="s">
        <v>90</v>
      </c>
      <c r="C30" s="5" t="s">
        <v>10</v>
      </c>
      <c r="D30" s="28">
        <v>0</v>
      </c>
      <c r="E30" s="34">
        <v>521.6</v>
      </c>
      <c r="F30" s="35">
        <f t="shared" si="0"/>
        <v>0</v>
      </c>
    </row>
    <row r="31" spans="1:6" ht="37.5" x14ac:dyDescent="0.3">
      <c r="A31" s="2"/>
      <c r="B31" s="18" t="s">
        <v>91</v>
      </c>
      <c r="C31" s="5" t="s">
        <v>10</v>
      </c>
      <c r="D31" s="27"/>
      <c r="E31" s="34">
        <v>521.6</v>
      </c>
      <c r="F31" s="35">
        <f t="shared" si="0"/>
        <v>0</v>
      </c>
    </row>
    <row r="32" spans="1:6" ht="18.75" x14ac:dyDescent="0.3">
      <c r="A32" s="19" t="s">
        <v>92</v>
      </c>
      <c r="B32" s="20" t="s">
        <v>93</v>
      </c>
      <c r="C32" s="5" t="s">
        <v>10</v>
      </c>
      <c r="D32" s="29">
        <f t="shared" ref="D32" si="1">SUM(D33:D37)</f>
        <v>0</v>
      </c>
      <c r="E32" s="34">
        <v>521.6</v>
      </c>
      <c r="F32" s="35">
        <f t="shared" si="0"/>
        <v>0</v>
      </c>
    </row>
    <row r="33" spans="1:6" ht="18.75" x14ac:dyDescent="0.3">
      <c r="A33" s="21"/>
      <c r="B33" s="17" t="s">
        <v>94</v>
      </c>
      <c r="C33" s="5" t="s">
        <v>10</v>
      </c>
      <c r="D33" s="28">
        <v>0</v>
      </c>
      <c r="E33" s="34">
        <v>521.6</v>
      </c>
      <c r="F33" s="35">
        <f t="shared" si="0"/>
        <v>0</v>
      </c>
    </row>
    <row r="34" spans="1:6" ht="18.75" x14ac:dyDescent="0.3">
      <c r="A34" s="21"/>
      <c r="B34" s="17" t="s">
        <v>95</v>
      </c>
      <c r="C34" s="5" t="s">
        <v>10</v>
      </c>
      <c r="D34" s="28">
        <v>0</v>
      </c>
      <c r="E34" s="34">
        <v>521.6</v>
      </c>
      <c r="F34" s="35">
        <f t="shared" si="0"/>
        <v>0</v>
      </c>
    </row>
    <row r="35" spans="1:6" ht="18.75" x14ac:dyDescent="0.3">
      <c r="A35" s="21"/>
      <c r="B35" s="17" t="s">
        <v>96</v>
      </c>
      <c r="C35" s="1" t="s">
        <v>10</v>
      </c>
      <c r="D35" s="30">
        <v>0</v>
      </c>
      <c r="E35" s="34">
        <v>521.6</v>
      </c>
      <c r="F35" s="35">
        <f t="shared" si="0"/>
        <v>0</v>
      </c>
    </row>
    <row r="36" spans="1:6" ht="18.75" x14ac:dyDescent="0.3">
      <c r="A36" s="21"/>
      <c r="B36" s="17" t="s">
        <v>97</v>
      </c>
      <c r="C36" s="5" t="s">
        <v>10</v>
      </c>
      <c r="D36" s="30"/>
      <c r="E36" s="34">
        <v>521.6</v>
      </c>
      <c r="F36" s="35">
        <f t="shared" si="0"/>
        <v>0</v>
      </c>
    </row>
    <row r="37" spans="1:6" ht="18.75" x14ac:dyDescent="0.3">
      <c r="A37" s="21"/>
      <c r="B37" s="17" t="s">
        <v>98</v>
      </c>
      <c r="C37" s="5" t="s">
        <v>10</v>
      </c>
      <c r="D37" s="30">
        <v>0</v>
      </c>
      <c r="E37" s="34">
        <v>521.6</v>
      </c>
      <c r="F37" s="35">
        <f t="shared" si="0"/>
        <v>0</v>
      </c>
    </row>
    <row r="38" spans="1:6" ht="18.75" x14ac:dyDescent="0.3">
      <c r="A38" s="19" t="s">
        <v>99</v>
      </c>
      <c r="B38" s="20" t="s">
        <v>100</v>
      </c>
      <c r="C38" s="5" t="s">
        <v>10</v>
      </c>
      <c r="D38" s="31">
        <f>SUM(D39:D43)</f>
        <v>0</v>
      </c>
      <c r="E38" s="34">
        <v>521.6</v>
      </c>
      <c r="F38" s="35">
        <f t="shared" si="0"/>
        <v>0</v>
      </c>
    </row>
    <row r="39" spans="1:6" ht="18.75" x14ac:dyDescent="0.3">
      <c r="A39" s="21"/>
      <c r="B39" s="17" t="s">
        <v>101</v>
      </c>
      <c r="C39" s="5" t="s">
        <v>10</v>
      </c>
      <c r="D39" s="30">
        <v>0</v>
      </c>
      <c r="E39" s="34">
        <v>521.6</v>
      </c>
      <c r="F39" s="35">
        <f t="shared" si="0"/>
        <v>0</v>
      </c>
    </row>
    <row r="40" spans="1:6" ht="18.75" x14ac:dyDescent="0.3">
      <c r="A40" s="21"/>
      <c r="B40" s="17" t="s">
        <v>102</v>
      </c>
      <c r="C40" s="5" t="s">
        <v>10</v>
      </c>
      <c r="D40" s="30">
        <v>0</v>
      </c>
      <c r="E40" s="34">
        <v>521.6</v>
      </c>
      <c r="F40" s="35">
        <f t="shared" si="0"/>
        <v>0</v>
      </c>
    </row>
    <row r="41" spans="1:6" ht="18.75" x14ac:dyDescent="0.3">
      <c r="A41" s="21"/>
      <c r="B41" s="17" t="s">
        <v>103</v>
      </c>
      <c r="C41" s="5" t="s">
        <v>10</v>
      </c>
      <c r="D41" s="30">
        <v>0</v>
      </c>
      <c r="E41" s="34">
        <v>521.6</v>
      </c>
      <c r="F41" s="35">
        <f t="shared" si="0"/>
        <v>0</v>
      </c>
    </row>
    <row r="42" spans="1:6" ht="18.75" x14ac:dyDescent="0.3">
      <c r="A42" s="21"/>
      <c r="B42" s="17" t="s">
        <v>104</v>
      </c>
      <c r="C42" s="5" t="s">
        <v>10</v>
      </c>
      <c r="D42" s="30">
        <v>0</v>
      </c>
      <c r="E42" s="34">
        <v>521.6</v>
      </c>
      <c r="F42" s="35">
        <f t="shared" si="0"/>
        <v>0</v>
      </c>
    </row>
    <row r="43" spans="1:6" ht="18.75" x14ac:dyDescent="0.3">
      <c r="A43" s="21"/>
      <c r="B43" s="17" t="s">
        <v>105</v>
      </c>
      <c r="C43" s="5" t="s">
        <v>10</v>
      </c>
      <c r="D43" s="30">
        <v>0</v>
      </c>
      <c r="E43" s="34">
        <v>521.6</v>
      </c>
      <c r="F43" s="35">
        <f t="shared" si="0"/>
        <v>0</v>
      </c>
    </row>
    <row r="44" spans="1:6" ht="18.75" x14ac:dyDescent="0.3">
      <c r="A44" s="19" t="s">
        <v>106</v>
      </c>
      <c r="B44" s="20" t="s">
        <v>107</v>
      </c>
      <c r="C44" s="5" t="s">
        <v>10</v>
      </c>
      <c r="D44" s="31">
        <v>2.94</v>
      </c>
      <c r="E44" s="34">
        <v>521.6</v>
      </c>
      <c r="F44" s="35">
        <f t="shared" si="0"/>
        <v>18402.048000000003</v>
      </c>
    </row>
    <row r="45" spans="1:6" ht="18.75" x14ac:dyDescent="0.3">
      <c r="A45" s="19" t="s">
        <v>108</v>
      </c>
      <c r="B45" s="20" t="s">
        <v>109</v>
      </c>
      <c r="C45" s="5" t="s">
        <v>10</v>
      </c>
      <c r="D45" s="31">
        <f>SUM(D46:D48)</f>
        <v>1</v>
      </c>
      <c r="E45" s="34">
        <v>521.6</v>
      </c>
      <c r="F45" s="35">
        <f t="shared" si="0"/>
        <v>6259.2000000000007</v>
      </c>
    </row>
    <row r="46" spans="1:6" ht="18.75" x14ac:dyDescent="0.3">
      <c r="A46" s="21"/>
      <c r="B46" s="17" t="s">
        <v>110</v>
      </c>
      <c r="C46" s="1" t="s">
        <v>10</v>
      </c>
      <c r="D46" s="30">
        <v>0</v>
      </c>
      <c r="E46" s="34">
        <v>521.6</v>
      </c>
      <c r="F46" s="35">
        <f t="shared" si="0"/>
        <v>0</v>
      </c>
    </row>
    <row r="47" spans="1:6" ht="18.75" x14ac:dyDescent="0.3">
      <c r="A47" s="21"/>
      <c r="B47" s="17" t="s">
        <v>111</v>
      </c>
      <c r="C47" s="5" t="s">
        <v>10</v>
      </c>
      <c r="D47" s="30">
        <v>1</v>
      </c>
      <c r="E47" s="34">
        <v>521.6</v>
      </c>
      <c r="F47" s="35">
        <f t="shared" si="0"/>
        <v>6259.2000000000007</v>
      </c>
    </row>
    <row r="48" spans="1:6" ht="18.75" x14ac:dyDescent="0.3">
      <c r="A48" s="21"/>
      <c r="B48" s="17" t="s">
        <v>112</v>
      </c>
      <c r="C48" s="1" t="s">
        <v>10</v>
      </c>
      <c r="D48" s="30">
        <v>0</v>
      </c>
      <c r="E48" s="34">
        <v>521.6</v>
      </c>
      <c r="F48" s="35">
        <f t="shared" si="0"/>
        <v>0</v>
      </c>
    </row>
    <row r="49" spans="1:6" ht="18.75" x14ac:dyDescent="0.3">
      <c r="A49" s="19" t="s">
        <v>113</v>
      </c>
      <c r="B49" s="20" t="s">
        <v>114</v>
      </c>
      <c r="C49" s="5" t="s">
        <v>10</v>
      </c>
      <c r="D49" s="31">
        <v>1.94</v>
      </c>
      <c r="E49" s="34">
        <v>521.6</v>
      </c>
      <c r="F49" s="35">
        <f t="shared" si="0"/>
        <v>12142.848</v>
      </c>
    </row>
    <row r="50" spans="1:6" ht="48" x14ac:dyDescent="0.3">
      <c r="A50" s="19" t="s">
        <v>115</v>
      </c>
      <c r="B50" s="22" t="s">
        <v>116</v>
      </c>
      <c r="C50" s="5" t="s">
        <v>10</v>
      </c>
      <c r="D50" s="29">
        <v>0</v>
      </c>
      <c r="E50" s="34">
        <v>521.6</v>
      </c>
      <c r="F50" s="35">
        <f t="shared" si="0"/>
        <v>0</v>
      </c>
    </row>
    <row r="51" spans="1:6" ht="48" x14ac:dyDescent="0.3">
      <c r="A51" s="19" t="s">
        <v>117</v>
      </c>
      <c r="B51" s="22" t="s">
        <v>118</v>
      </c>
      <c r="C51" s="5"/>
      <c r="D51" s="29">
        <v>0.19</v>
      </c>
      <c r="E51" s="34">
        <v>521.6</v>
      </c>
      <c r="F51" s="35">
        <f t="shared" si="0"/>
        <v>1189.248</v>
      </c>
    </row>
    <row r="52" spans="1:6" ht="18.75" x14ac:dyDescent="0.3">
      <c r="A52" s="19" t="s">
        <v>119</v>
      </c>
      <c r="B52" s="20" t="s">
        <v>120</v>
      </c>
      <c r="C52" s="5"/>
      <c r="D52" s="29"/>
      <c r="E52" s="34">
        <v>521.6</v>
      </c>
      <c r="F52" s="35">
        <f t="shared" si="0"/>
        <v>0</v>
      </c>
    </row>
    <row r="53" spans="1:6" ht="48" x14ac:dyDescent="0.3">
      <c r="A53" s="19" t="s">
        <v>121</v>
      </c>
      <c r="B53" s="22" t="s">
        <v>122</v>
      </c>
      <c r="C53" s="5"/>
      <c r="D53" s="29">
        <v>0</v>
      </c>
      <c r="E53" s="34">
        <v>521.6</v>
      </c>
      <c r="F53" s="35">
        <f t="shared" si="0"/>
        <v>0</v>
      </c>
    </row>
    <row r="54" spans="1:6" ht="18.75" x14ac:dyDescent="0.3">
      <c r="A54" s="23"/>
      <c r="B54" s="23" t="s">
        <v>123</v>
      </c>
      <c r="C54" s="5" t="s">
        <v>10</v>
      </c>
      <c r="D54" s="5">
        <v>2.6</v>
      </c>
      <c r="E54" s="5">
        <v>521.6</v>
      </c>
      <c r="F54" s="35">
        <f t="shared" si="0"/>
        <v>16273.920000000002</v>
      </c>
    </row>
    <row r="55" spans="1:6" ht="15.75" x14ac:dyDescent="0.25">
      <c r="A55" s="2"/>
      <c r="B55" s="26" t="s">
        <v>26</v>
      </c>
      <c r="C55" s="1" t="s">
        <v>10</v>
      </c>
      <c r="D55" s="36">
        <f>SUM(D28+D32+D38+D44+D45+D49+D50+D51+D53+D54)</f>
        <v>8.67</v>
      </c>
      <c r="E55" s="36">
        <f t="shared" ref="E55:F55" si="2">SUM(E28+E32+E38+E44+E45+E49+E50+E51+E53+E54)</f>
        <v>5216.0000000000009</v>
      </c>
      <c r="F55" s="36">
        <f t="shared" si="2"/>
        <v>54267.26400000001</v>
      </c>
    </row>
    <row r="56" spans="1:6" ht="15.75" customHeight="1" x14ac:dyDescent="0.25">
      <c r="A56" s="62" t="s">
        <v>27</v>
      </c>
      <c r="B56" s="63"/>
      <c r="C56" s="63"/>
      <c r="D56" s="63"/>
      <c r="E56" s="63"/>
      <c r="F56" s="64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x14ac:dyDescent="0.25">
      <c r="A67" s="65" t="s">
        <v>32</v>
      </c>
      <c r="B67" s="65"/>
      <c r="C67" s="65"/>
      <c r="D67" s="65"/>
      <c r="E67" s="65"/>
      <c r="F67" s="65"/>
    </row>
    <row r="68" spans="1:6" ht="15.75" x14ac:dyDescent="0.25">
      <c r="A68" s="12">
        <v>29</v>
      </c>
      <c r="B68" s="9" t="s">
        <v>33</v>
      </c>
      <c r="C68" s="13" t="s">
        <v>34</v>
      </c>
      <c r="D68" s="24"/>
      <c r="E68" s="24"/>
      <c r="F68" s="14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49">
        <v>31</v>
      </c>
      <c r="B70" s="51" t="s">
        <v>37</v>
      </c>
      <c r="C70" s="53" t="s">
        <v>38</v>
      </c>
      <c r="D70" s="14"/>
      <c r="E70" s="14"/>
      <c r="F70" s="53"/>
    </row>
    <row r="71" spans="1:6" ht="15.75" x14ac:dyDescent="0.25">
      <c r="A71" s="50"/>
      <c r="B71" s="52"/>
      <c r="C71" s="54"/>
      <c r="D71" s="25"/>
      <c r="E71" s="25"/>
      <c r="F71" s="54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5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4"/>
      <c r="E83" s="24"/>
      <c r="F83" s="14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49">
        <v>31</v>
      </c>
      <c r="B85" s="51" t="s">
        <v>37</v>
      </c>
      <c r="C85" s="53" t="s">
        <v>38</v>
      </c>
      <c r="D85" s="14"/>
      <c r="E85" s="14"/>
      <c r="F85" s="53"/>
    </row>
    <row r="86" spans="1:6" ht="15.75" x14ac:dyDescent="0.25">
      <c r="A86" s="50"/>
      <c r="B86" s="52"/>
      <c r="C86" s="54"/>
      <c r="D86" s="25"/>
      <c r="E86" s="25"/>
      <c r="F86" s="54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5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4"/>
      <c r="E98" s="24"/>
      <c r="F98" s="14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49">
        <v>31</v>
      </c>
      <c r="B100" s="51" t="s">
        <v>37</v>
      </c>
      <c r="C100" s="53" t="s">
        <v>38</v>
      </c>
      <c r="D100" s="14"/>
      <c r="E100" s="14"/>
      <c r="F100" s="53"/>
    </row>
    <row r="101" spans="1:6" ht="15.75" x14ac:dyDescent="0.25">
      <c r="A101" s="50"/>
      <c r="B101" s="52"/>
      <c r="C101" s="54"/>
      <c r="D101" s="25"/>
      <c r="E101" s="25"/>
      <c r="F101" s="54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5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4"/>
      <c r="E113" s="24"/>
      <c r="F113" s="14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49">
        <v>31</v>
      </c>
      <c r="B115" s="51" t="s">
        <v>37</v>
      </c>
      <c r="C115" s="53" t="s">
        <v>38</v>
      </c>
      <c r="D115" s="14"/>
      <c r="E115" s="14"/>
      <c r="F115" s="53"/>
    </row>
    <row r="116" spans="1:6" ht="15.75" x14ac:dyDescent="0.25">
      <c r="A116" s="50"/>
      <c r="B116" s="52"/>
      <c r="C116" s="54"/>
      <c r="D116" s="25"/>
      <c r="E116" s="25"/>
      <c r="F116" s="54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5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4"/>
      <c r="E128" s="24"/>
      <c r="F128" s="14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49">
        <v>31</v>
      </c>
      <c r="B130" s="51" t="s">
        <v>37</v>
      </c>
      <c r="C130" s="53" t="s">
        <v>38</v>
      </c>
      <c r="D130" s="14"/>
      <c r="E130" s="14"/>
      <c r="F130" s="53"/>
    </row>
    <row r="131" spans="1:6" ht="15.75" x14ac:dyDescent="0.25">
      <c r="A131" s="50"/>
      <c r="B131" s="52"/>
      <c r="C131" s="54"/>
      <c r="D131" s="25"/>
      <c r="E131" s="25"/>
      <c r="F131" s="54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5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x14ac:dyDescent="0.25">
      <c r="A143" s="48" t="s">
        <v>53</v>
      </c>
      <c r="B143" s="48"/>
      <c r="C143" s="48"/>
      <c r="D143" s="48"/>
      <c r="E143" s="48"/>
      <c r="F143" s="48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abSelected="1" topLeftCell="A21" zoomScale="96" zoomScaleNormal="96" workbookViewId="0">
      <selection activeCell="D21" sqref="D1:E104857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48" t="s">
        <v>127</v>
      </c>
      <c r="B1" s="48"/>
      <c r="C1" s="48"/>
      <c r="D1" s="48"/>
      <c r="E1" s="48"/>
      <c r="F1" s="48"/>
      <c r="G1" s="43">
        <v>1284.7</v>
      </c>
    </row>
    <row r="2" spans="1:7" x14ac:dyDescent="0.25">
      <c r="A2" s="55"/>
      <c r="B2" s="56"/>
      <c r="C2" s="56"/>
      <c r="D2" s="56"/>
      <c r="E2" s="56"/>
      <c r="F2" s="57"/>
    </row>
    <row r="3" spans="1:7" x14ac:dyDescent="0.25">
      <c r="A3" s="55"/>
      <c r="B3" s="56"/>
      <c r="C3" s="56"/>
      <c r="D3" s="56"/>
      <c r="E3" s="56"/>
      <c r="F3" s="57"/>
    </row>
    <row r="4" spans="1:7" x14ac:dyDescent="0.25">
      <c r="A4" s="55"/>
      <c r="B4" s="56"/>
      <c r="C4" s="56"/>
      <c r="D4" s="56"/>
      <c r="E4" s="56"/>
      <c r="F4" s="57"/>
    </row>
    <row r="5" spans="1:7" x14ac:dyDescent="0.25">
      <c r="A5" s="58"/>
      <c r="B5" s="59"/>
      <c r="C5" s="59"/>
      <c r="D5" s="59"/>
      <c r="E5" s="59"/>
      <c r="F5" s="60"/>
    </row>
    <row r="6" spans="1:7" ht="31.5" x14ac:dyDescent="0.25">
      <c r="A6" s="1" t="s">
        <v>0</v>
      </c>
      <c r="B6" s="47" t="s">
        <v>1</v>
      </c>
      <c r="C6" s="47" t="s">
        <v>2</v>
      </c>
      <c r="D6" s="47"/>
      <c r="E6" s="47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>
        <v>4</v>
      </c>
      <c r="E7" s="3"/>
      <c r="F7" s="4">
        <v>45316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44927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45291</v>
      </c>
    </row>
    <row r="10" spans="1:7" ht="31.5" x14ac:dyDescent="0.25">
      <c r="A10" s="1" t="s">
        <v>0</v>
      </c>
      <c r="B10" s="47" t="s">
        <v>1</v>
      </c>
      <c r="C10" s="47" t="s">
        <v>2</v>
      </c>
      <c r="D10" s="47"/>
      <c r="E10" s="47"/>
      <c r="F10" s="1" t="s">
        <v>3</v>
      </c>
    </row>
    <row r="11" spans="1:7" ht="15.75" customHeight="1" x14ac:dyDescent="0.25">
      <c r="A11" s="61" t="s">
        <v>8</v>
      </c>
      <c r="B11" s="61"/>
      <c r="C11" s="61"/>
      <c r="D11" s="61"/>
      <c r="E11" s="61"/>
      <c r="F11" s="61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104709.8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7">
        <f>SUM(F55)</f>
        <v>283045.10400000005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8">
        <f>SUM(F14+F15-F25)</f>
        <v>237423.10400000005</v>
      </c>
    </row>
    <row r="17" spans="1:6" ht="40.5" customHeight="1" x14ac:dyDescent="0.25">
      <c r="A17" s="5" t="s">
        <v>65</v>
      </c>
      <c r="B17" s="3" t="s">
        <v>15</v>
      </c>
      <c r="C17" s="5" t="s">
        <v>10</v>
      </c>
      <c r="D17" s="5"/>
      <c r="E17" s="5"/>
      <c r="F17" s="38">
        <f>SUM(F16)</f>
        <v>237423.10400000005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237423.10400000005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46">
        <f>F22-F55-F14</f>
        <v>-150331.79999999999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7">
        <v>150331.79999999999</v>
      </c>
    </row>
    <row r="26" spans="1:6" ht="15.75" customHeight="1" x14ac:dyDescent="0.25">
      <c r="A26" s="48" t="s">
        <v>124</v>
      </c>
      <c r="B26" s="48"/>
      <c r="C26" s="48"/>
      <c r="D26" s="48"/>
      <c r="E26" s="48"/>
      <c r="F26" s="48"/>
    </row>
    <row r="27" spans="1:6" ht="51.75" x14ac:dyDescent="0.25">
      <c r="A27" s="5" t="s">
        <v>74</v>
      </c>
      <c r="B27" s="32" t="s">
        <v>24</v>
      </c>
      <c r="C27" s="33" t="s">
        <v>2</v>
      </c>
      <c r="D27" s="33"/>
      <c r="E27" s="33"/>
      <c r="F27" s="33" t="s">
        <v>25</v>
      </c>
    </row>
    <row r="28" spans="1:6" ht="37.5" x14ac:dyDescent="0.3">
      <c r="A28" s="2"/>
      <c r="B28" s="16" t="s">
        <v>88</v>
      </c>
      <c r="C28" s="1" t="s">
        <v>10</v>
      </c>
      <c r="D28" s="27">
        <f>SUM(D29:D30)</f>
        <v>4.8000000000000007</v>
      </c>
      <c r="E28" s="34">
        <f>SUM(G1)</f>
        <v>1284.7</v>
      </c>
      <c r="F28" s="35">
        <f>SUM(E28*D28*12)</f>
        <v>73998.720000000016</v>
      </c>
    </row>
    <row r="29" spans="1:6" ht="18.75" x14ac:dyDescent="0.3">
      <c r="A29" s="2"/>
      <c r="B29" s="17" t="s">
        <v>89</v>
      </c>
      <c r="C29" s="5" t="s">
        <v>10</v>
      </c>
      <c r="D29" s="28">
        <v>3.18</v>
      </c>
      <c r="E29" s="34">
        <f>SUM(E28)</f>
        <v>1284.7</v>
      </c>
      <c r="F29" s="35">
        <f t="shared" ref="F29:F54" si="0">SUM(E29*D29*12)</f>
        <v>49024.152000000002</v>
      </c>
    </row>
    <row r="30" spans="1:6" ht="18.75" x14ac:dyDescent="0.3">
      <c r="A30" s="2"/>
      <c r="B30" s="17" t="s">
        <v>90</v>
      </c>
      <c r="C30" s="5" t="s">
        <v>10</v>
      </c>
      <c r="D30" s="28">
        <v>1.62</v>
      </c>
      <c r="E30" s="34">
        <f t="shared" ref="E30:E54" si="1">SUM(E29)</f>
        <v>1284.7</v>
      </c>
      <c r="F30" s="35">
        <f t="shared" si="0"/>
        <v>24974.568000000007</v>
      </c>
    </row>
    <row r="31" spans="1:6" ht="37.5" x14ac:dyDescent="0.3">
      <c r="A31" s="2"/>
      <c r="B31" s="18" t="s">
        <v>91</v>
      </c>
      <c r="C31" s="5" t="s">
        <v>10</v>
      </c>
      <c r="D31" s="27"/>
      <c r="E31" s="34">
        <f t="shared" si="1"/>
        <v>1284.7</v>
      </c>
      <c r="F31" s="35">
        <f t="shared" si="0"/>
        <v>0</v>
      </c>
    </row>
    <row r="32" spans="1:6" ht="18.75" x14ac:dyDescent="0.3">
      <c r="A32" s="19" t="s">
        <v>92</v>
      </c>
      <c r="B32" s="20" t="s">
        <v>93</v>
      </c>
      <c r="C32" s="5" t="s">
        <v>10</v>
      </c>
      <c r="D32" s="29">
        <f t="shared" ref="D32" si="2">SUM(D33:D37)</f>
        <v>0.82000000000000006</v>
      </c>
      <c r="E32" s="34">
        <f t="shared" si="1"/>
        <v>1284.7</v>
      </c>
      <c r="F32" s="35">
        <f t="shared" si="0"/>
        <v>12641.448000000002</v>
      </c>
    </row>
    <row r="33" spans="1:6" ht="18.75" x14ac:dyDescent="0.3">
      <c r="A33" s="21"/>
      <c r="B33" s="17" t="s">
        <v>94</v>
      </c>
      <c r="C33" s="5" t="s">
        <v>10</v>
      </c>
      <c r="D33" s="28">
        <v>0.14000000000000001</v>
      </c>
      <c r="E33" s="34">
        <f t="shared" si="1"/>
        <v>1284.7</v>
      </c>
      <c r="F33" s="35">
        <f t="shared" si="0"/>
        <v>2158.2960000000003</v>
      </c>
    </row>
    <row r="34" spans="1:6" ht="18.75" x14ac:dyDescent="0.3">
      <c r="A34" s="21"/>
      <c r="B34" s="17" t="s">
        <v>95</v>
      </c>
      <c r="C34" s="5" t="s">
        <v>10</v>
      </c>
      <c r="D34" s="28">
        <v>0.28999999999999998</v>
      </c>
      <c r="E34" s="34">
        <f t="shared" si="1"/>
        <v>1284.7</v>
      </c>
      <c r="F34" s="35">
        <f t="shared" si="0"/>
        <v>4470.7559999999994</v>
      </c>
    </row>
    <row r="35" spans="1:6" ht="18.75" x14ac:dyDescent="0.3">
      <c r="A35" s="21"/>
      <c r="B35" s="17" t="s">
        <v>96</v>
      </c>
      <c r="C35" s="1" t="s">
        <v>10</v>
      </c>
      <c r="D35" s="30">
        <v>0.13</v>
      </c>
      <c r="E35" s="34">
        <f t="shared" si="1"/>
        <v>1284.7</v>
      </c>
      <c r="F35" s="35">
        <f t="shared" si="0"/>
        <v>2004.1320000000003</v>
      </c>
    </row>
    <row r="36" spans="1:6" ht="18.75" x14ac:dyDescent="0.3">
      <c r="A36" s="21"/>
      <c r="B36" s="17" t="s">
        <v>97</v>
      </c>
      <c r="C36" s="5" t="s">
        <v>10</v>
      </c>
      <c r="D36" s="30"/>
      <c r="E36" s="34">
        <f t="shared" si="1"/>
        <v>1284.7</v>
      </c>
      <c r="F36" s="35">
        <f t="shared" si="0"/>
        <v>0</v>
      </c>
    </row>
    <row r="37" spans="1:6" ht="18.75" x14ac:dyDescent="0.3">
      <c r="A37" s="21"/>
      <c r="B37" s="17" t="s">
        <v>98</v>
      </c>
      <c r="C37" s="5" t="s">
        <v>10</v>
      </c>
      <c r="D37" s="30">
        <v>0.26</v>
      </c>
      <c r="E37" s="34">
        <f t="shared" si="1"/>
        <v>1284.7</v>
      </c>
      <c r="F37" s="35">
        <f t="shared" si="0"/>
        <v>4008.2640000000006</v>
      </c>
    </row>
    <row r="38" spans="1:6" ht="18.75" x14ac:dyDescent="0.3">
      <c r="A38" s="19" t="s">
        <v>99</v>
      </c>
      <c r="B38" s="20" t="s">
        <v>100</v>
      </c>
      <c r="C38" s="5" t="s">
        <v>10</v>
      </c>
      <c r="D38" s="31">
        <f>SUM(D39:D43)</f>
        <v>1.4000000000000001</v>
      </c>
      <c r="E38" s="34">
        <f t="shared" si="1"/>
        <v>1284.7</v>
      </c>
      <c r="F38" s="35">
        <f t="shared" si="0"/>
        <v>21582.960000000003</v>
      </c>
    </row>
    <row r="39" spans="1:6" ht="18.75" x14ac:dyDescent="0.3">
      <c r="A39" s="21"/>
      <c r="B39" s="17" t="s">
        <v>101</v>
      </c>
      <c r="C39" s="5" t="s">
        <v>10</v>
      </c>
      <c r="D39" s="30">
        <v>0.93</v>
      </c>
      <c r="E39" s="34">
        <f t="shared" si="1"/>
        <v>1284.7</v>
      </c>
      <c r="F39" s="35">
        <f t="shared" si="0"/>
        <v>14337.252000000002</v>
      </c>
    </row>
    <row r="40" spans="1:6" ht="18.75" x14ac:dyDescent="0.3">
      <c r="A40" s="21"/>
      <c r="B40" s="17" t="s">
        <v>102</v>
      </c>
      <c r="C40" s="5" t="s">
        <v>10</v>
      </c>
      <c r="D40" s="30">
        <v>0.2</v>
      </c>
      <c r="E40" s="34">
        <f t="shared" si="1"/>
        <v>1284.7</v>
      </c>
      <c r="F40" s="35">
        <f t="shared" si="0"/>
        <v>3083.2799999999997</v>
      </c>
    </row>
    <row r="41" spans="1:6" ht="18.75" x14ac:dyDescent="0.3">
      <c r="A41" s="21"/>
      <c r="B41" s="17" t="s">
        <v>103</v>
      </c>
      <c r="C41" s="5" t="s">
        <v>10</v>
      </c>
      <c r="D41" s="30">
        <v>0</v>
      </c>
      <c r="E41" s="34">
        <f t="shared" si="1"/>
        <v>1284.7</v>
      </c>
      <c r="F41" s="35">
        <f t="shared" si="0"/>
        <v>0</v>
      </c>
    </row>
    <row r="42" spans="1:6" ht="18.75" x14ac:dyDescent="0.3">
      <c r="A42" s="21"/>
      <c r="B42" s="17" t="s">
        <v>104</v>
      </c>
      <c r="C42" s="5" t="s">
        <v>10</v>
      </c>
      <c r="D42" s="30">
        <v>0.2</v>
      </c>
      <c r="E42" s="34">
        <f t="shared" si="1"/>
        <v>1284.7</v>
      </c>
      <c r="F42" s="35">
        <f t="shared" si="0"/>
        <v>3083.2799999999997</v>
      </c>
    </row>
    <row r="43" spans="1:6" ht="18.75" x14ac:dyDescent="0.3">
      <c r="A43" s="21"/>
      <c r="B43" s="17" t="s">
        <v>105</v>
      </c>
      <c r="C43" s="5" t="s">
        <v>10</v>
      </c>
      <c r="D43" s="30">
        <v>7.0000000000000007E-2</v>
      </c>
      <c r="E43" s="34">
        <f t="shared" si="1"/>
        <v>1284.7</v>
      </c>
      <c r="F43" s="35">
        <f t="shared" si="0"/>
        <v>1079.1480000000001</v>
      </c>
    </row>
    <row r="44" spans="1:6" ht="18.75" x14ac:dyDescent="0.3">
      <c r="A44" s="19" t="s">
        <v>106</v>
      </c>
      <c r="B44" s="20" t="s">
        <v>107</v>
      </c>
      <c r="C44" s="5" t="s">
        <v>10</v>
      </c>
      <c r="D44" s="31">
        <v>2.94</v>
      </c>
      <c r="E44" s="34">
        <f t="shared" si="1"/>
        <v>1284.7</v>
      </c>
      <c r="F44" s="35">
        <f t="shared" si="0"/>
        <v>45324.216</v>
      </c>
    </row>
    <row r="45" spans="1:6" ht="18.75" x14ac:dyDescent="0.3">
      <c r="A45" s="19" t="s">
        <v>108</v>
      </c>
      <c r="B45" s="20" t="s">
        <v>109</v>
      </c>
      <c r="C45" s="5" t="s">
        <v>10</v>
      </c>
      <c r="D45" s="31">
        <f>SUM(D46:D48)</f>
        <v>3.67</v>
      </c>
      <c r="E45" s="34">
        <f t="shared" si="1"/>
        <v>1284.7</v>
      </c>
      <c r="F45" s="35">
        <f t="shared" si="0"/>
        <v>56578.188000000002</v>
      </c>
    </row>
    <row r="46" spans="1:6" ht="18.75" x14ac:dyDescent="0.3">
      <c r="A46" s="21"/>
      <c r="B46" s="17" t="s">
        <v>110</v>
      </c>
      <c r="C46" s="1" t="s">
        <v>10</v>
      </c>
      <c r="D46" s="30">
        <v>2.37</v>
      </c>
      <c r="E46" s="34">
        <f t="shared" si="1"/>
        <v>1284.7</v>
      </c>
      <c r="F46" s="35">
        <f t="shared" si="0"/>
        <v>36536.868000000002</v>
      </c>
    </row>
    <row r="47" spans="1:6" ht="18.75" x14ac:dyDescent="0.3">
      <c r="A47" s="21"/>
      <c r="B47" s="17" t="s">
        <v>111</v>
      </c>
      <c r="C47" s="5" t="s">
        <v>10</v>
      </c>
      <c r="D47" s="30">
        <v>1</v>
      </c>
      <c r="E47" s="34">
        <f t="shared" si="1"/>
        <v>1284.7</v>
      </c>
      <c r="F47" s="35">
        <f t="shared" si="0"/>
        <v>15416.400000000001</v>
      </c>
    </row>
    <row r="48" spans="1:6" ht="18.75" x14ac:dyDescent="0.3">
      <c r="A48" s="21"/>
      <c r="B48" s="17" t="s">
        <v>112</v>
      </c>
      <c r="C48" s="1" t="s">
        <v>10</v>
      </c>
      <c r="D48" s="30">
        <v>0.3</v>
      </c>
      <c r="E48" s="34">
        <f t="shared" si="1"/>
        <v>1284.7</v>
      </c>
      <c r="F48" s="35">
        <f t="shared" si="0"/>
        <v>4624.92</v>
      </c>
    </row>
    <row r="49" spans="1:6" ht="18.75" x14ac:dyDescent="0.3">
      <c r="A49" s="19" t="s">
        <v>113</v>
      </c>
      <c r="B49" s="20" t="s">
        <v>114</v>
      </c>
      <c r="C49" s="5" t="s">
        <v>10</v>
      </c>
      <c r="D49" s="31">
        <v>1.94</v>
      </c>
      <c r="E49" s="34">
        <f t="shared" si="1"/>
        <v>1284.7</v>
      </c>
      <c r="F49" s="35">
        <f t="shared" si="0"/>
        <v>29907.816000000003</v>
      </c>
    </row>
    <row r="50" spans="1:6" ht="48" x14ac:dyDescent="0.3">
      <c r="A50" s="19" t="s">
        <v>115</v>
      </c>
      <c r="B50" s="22" t="s">
        <v>116</v>
      </c>
      <c r="C50" s="5" t="s">
        <v>10</v>
      </c>
      <c r="D50" s="29">
        <v>0</v>
      </c>
      <c r="E50" s="34">
        <f t="shared" si="1"/>
        <v>1284.7</v>
      </c>
      <c r="F50" s="35">
        <f t="shared" si="0"/>
        <v>0</v>
      </c>
    </row>
    <row r="51" spans="1:6" ht="48" x14ac:dyDescent="0.3">
      <c r="A51" s="19" t="s">
        <v>117</v>
      </c>
      <c r="B51" s="22" t="s">
        <v>118</v>
      </c>
      <c r="C51" s="5"/>
      <c r="D51" s="29">
        <v>0.19</v>
      </c>
      <c r="E51" s="34">
        <f t="shared" si="1"/>
        <v>1284.7</v>
      </c>
      <c r="F51" s="35">
        <f t="shared" si="0"/>
        <v>2929.116</v>
      </c>
    </row>
    <row r="52" spans="1:6" ht="18.75" x14ac:dyDescent="0.3">
      <c r="A52" s="19" t="s">
        <v>119</v>
      </c>
      <c r="B52" s="20" t="s">
        <v>120</v>
      </c>
      <c r="C52" s="5"/>
      <c r="D52" s="29"/>
      <c r="E52" s="34">
        <f t="shared" si="1"/>
        <v>1284.7</v>
      </c>
      <c r="F52" s="35">
        <f t="shared" si="0"/>
        <v>0</v>
      </c>
    </row>
    <row r="53" spans="1:6" ht="48" x14ac:dyDescent="0.3">
      <c r="A53" s="19" t="s">
        <v>121</v>
      </c>
      <c r="B53" s="22" t="s">
        <v>122</v>
      </c>
      <c r="C53" s="5"/>
      <c r="D53" s="29">
        <v>0</v>
      </c>
      <c r="E53" s="34">
        <f t="shared" si="1"/>
        <v>1284.7</v>
      </c>
      <c r="F53" s="35">
        <f t="shared" si="0"/>
        <v>0</v>
      </c>
    </row>
    <row r="54" spans="1:6" ht="18.75" x14ac:dyDescent="0.3">
      <c r="A54" s="23"/>
      <c r="B54" s="23" t="s">
        <v>123</v>
      </c>
      <c r="C54" s="5" t="s">
        <v>10</v>
      </c>
      <c r="D54" s="5">
        <v>2.6</v>
      </c>
      <c r="E54" s="34">
        <f t="shared" si="1"/>
        <v>1284.7</v>
      </c>
      <c r="F54" s="35">
        <f t="shared" si="0"/>
        <v>40082.639999999999</v>
      </c>
    </row>
    <row r="55" spans="1:6" ht="15.75" x14ac:dyDescent="0.25">
      <c r="A55" s="2"/>
      <c r="B55" s="26" t="s">
        <v>26</v>
      </c>
      <c r="C55" s="1" t="s">
        <v>10</v>
      </c>
      <c r="D55" s="36">
        <f>SUM(D28+D32+D38+D44+D45+D49+D50+D51+D53+D54)</f>
        <v>18.36</v>
      </c>
      <c r="E55" s="36"/>
      <c r="F55" s="36">
        <f t="shared" ref="F55" si="3">SUM(F28+F32+F38+F44+F45+F49+F50+F51+F53+F54)</f>
        <v>283045.10400000005</v>
      </c>
    </row>
    <row r="56" spans="1:6" ht="15.75" customHeight="1" x14ac:dyDescent="0.25">
      <c r="A56" s="62" t="s">
        <v>27</v>
      </c>
      <c r="B56" s="63"/>
      <c r="C56" s="63"/>
      <c r="D56" s="63"/>
      <c r="E56" s="63"/>
      <c r="F56" s="64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customHeight="1" x14ac:dyDescent="0.25">
      <c r="A67" s="65" t="s">
        <v>32</v>
      </c>
      <c r="B67" s="65"/>
      <c r="C67" s="65"/>
      <c r="D67" s="65"/>
      <c r="E67" s="65"/>
      <c r="F67" s="65"/>
    </row>
    <row r="68" spans="1:6" ht="15.75" x14ac:dyDescent="0.25">
      <c r="A68" s="12">
        <v>29</v>
      </c>
      <c r="B68" s="9" t="s">
        <v>33</v>
      </c>
      <c r="C68" s="13" t="s">
        <v>34</v>
      </c>
      <c r="D68" s="24"/>
      <c r="E68" s="24"/>
      <c r="F68" s="41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49">
        <v>31</v>
      </c>
      <c r="B70" s="51" t="s">
        <v>37</v>
      </c>
      <c r="C70" s="53" t="s">
        <v>38</v>
      </c>
      <c r="D70" s="41"/>
      <c r="E70" s="41"/>
      <c r="F70" s="53"/>
    </row>
    <row r="71" spans="1:6" ht="15.75" x14ac:dyDescent="0.25">
      <c r="A71" s="50"/>
      <c r="B71" s="52"/>
      <c r="C71" s="54"/>
      <c r="D71" s="42"/>
      <c r="E71" s="42"/>
      <c r="F71" s="54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5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4"/>
      <c r="E83" s="24"/>
      <c r="F83" s="41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49">
        <v>31</v>
      </c>
      <c r="B85" s="51" t="s">
        <v>37</v>
      </c>
      <c r="C85" s="53" t="s">
        <v>38</v>
      </c>
      <c r="D85" s="41"/>
      <c r="E85" s="41"/>
      <c r="F85" s="53"/>
    </row>
    <row r="86" spans="1:6" ht="15.75" x14ac:dyDescent="0.25">
      <c r="A86" s="50"/>
      <c r="B86" s="52"/>
      <c r="C86" s="54"/>
      <c r="D86" s="42"/>
      <c r="E86" s="42"/>
      <c r="F86" s="54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5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4"/>
      <c r="E98" s="24"/>
      <c r="F98" s="41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49">
        <v>31</v>
      </c>
      <c r="B100" s="51" t="s">
        <v>37</v>
      </c>
      <c r="C100" s="53" t="s">
        <v>38</v>
      </c>
      <c r="D100" s="41"/>
      <c r="E100" s="41"/>
      <c r="F100" s="53"/>
    </row>
    <row r="101" spans="1:6" ht="15.75" x14ac:dyDescent="0.25">
      <c r="A101" s="50"/>
      <c r="B101" s="52"/>
      <c r="C101" s="54"/>
      <c r="D101" s="42"/>
      <c r="E101" s="42"/>
      <c r="F101" s="54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5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4"/>
      <c r="E113" s="24"/>
      <c r="F113" s="41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49">
        <v>31</v>
      </c>
      <c r="B115" s="51" t="s">
        <v>37</v>
      </c>
      <c r="C115" s="53" t="s">
        <v>38</v>
      </c>
      <c r="D115" s="41"/>
      <c r="E115" s="41"/>
      <c r="F115" s="53"/>
    </row>
    <row r="116" spans="1:6" ht="15.75" x14ac:dyDescent="0.25">
      <c r="A116" s="50"/>
      <c r="B116" s="52"/>
      <c r="C116" s="54"/>
      <c r="D116" s="42"/>
      <c r="E116" s="42"/>
      <c r="F116" s="54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5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4"/>
      <c r="E128" s="24"/>
      <c r="F128" s="41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49">
        <v>31</v>
      </c>
      <c r="B130" s="51" t="s">
        <v>37</v>
      </c>
      <c r="C130" s="53" t="s">
        <v>38</v>
      </c>
      <c r="D130" s="41"/>
      <c r="E130" s="41"/>
      <c r="F130" s="53"/>
    </row>
    <row r="131" spans="1:6" ht="15.75" x14ac:dyDescent="0.25">
      <c r="A131" s="50"/>
      <c r="B131" s="52"/>
      <c r="C131" s="54"/>
      <c r="D131" s="42"/>
      <c r="E131" s="42"/>
      <c r="F131" s="54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5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customHeight="1" x14ac:dyDescent="0.25">
      <c r="A143" s="48" t="s">
        <v>53</v>
      </c>
      <c r="B143" s="48"/>
      <c r="C143" s="48"/>
      <c r="D143" s="48"/>
      <c r="E143" s="48"/>
      <c r="F143" s="48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25" workbookViewId="0">
      <selection activeCell="D25" sqref="D1:E104857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48" t="s">
        <v>128</v>
      </c>
      <c r="B1" s="48"/>
      <c r="C1" s="48"/>
      <c r="D1" s="48"/>
      <c r="E1" s="48"/>
      <c r="F1" s="48"/>
      <c r="G1" s="43">
        <v>1312</v>
      </c>
    </row>
    <row r="2" spans="1:7" x14ac:dyDescent="0.25">
      <c r="A2" s="55"/>
      <c r="B2" s="56"/>
      <c r="C2" s="56"/>
      <c r="D2" s="56"/>
      <c r="E2" s="56"/>
      <c r="F2" s="57"/>
    </row>
    <row r="3" spans="1:7" x14ac:dyDescent="0.25">
      <c r="A3" s="55"/>
      <c r="B3" s="56"/>
      <c r="C3" s="56"/>
      <c r="D3" s="56"/>
      <c r="E3" s="56"/>
      <c r="F3" s="57"/>
    </row>
    <row r="4" spans="1:7" x14ac:dyDescent="0.25">
      <c r="A4" s="55"/>
      <c r="B4" s="56"/>
      <c r="C4" s="56"/>
      <c r="D4" s="56"/>
      <c r="E4" s="56"/>
      <c r="F4" s="57"/>
    </row>
    <row r="5" spans="1:7" x14ac:dyDescent="0.25">
      <c r="A5" s="58"/>
      <c r="B5" s="59"/>
      <c r="C5" s="59"/>
      <c r="D5" s="59"/>
      <c r="E5" s="59"/>
      <c r="F5" s="60"/>
    </row>
    <row r="6" spans="1:7" ht="31.5" x14ac:dyDescent="0.25">
      <c r="A6" s="1" t="s">
        <v>0</v>
      </c>
      <c r="B6" s="47" t="s">
        <v>1</v>
      </c>
      <c r="C6" s="47" t="s">
        <v>2</v>
      </c>
      <c r="D6" s="47"/>
      <c r="E6" s="47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>
        <v>4</v>
      </c>
      <c r="E7" s="3"/>
      <c r="F7" s="4">
        <v>45316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44927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45291</v>
      </c>
    </row>
    <row r="10" spans="1:7" ht="31.5" x14ac:dyDescent="0.25">
      <c r="A10" s="1" t="s">
        <v>0</v>
      </c>
      <c r="B10" s="47" t="s">
        <v>1</v>
      </c>
      <c r="C10" s="47" t="s">
        <v>2</v>
      </c>
      <c r="D10" s="47"/>
      <c r="E10" s="47"/>
      <c r="F10" s="1" t="s">
        <v>3</v>
      </c>
    </row>
    <row r="11" spans="1:7" ht="15.75" customHeight="1" x14ac:dyDescent="0.25">
      <c r="A11" s="61" t="s">
        <v>8</v>
      </c>
      <c r="B11" s="61"/>
      <c r="C11" s="61"/>
      <c r="D11" s="61"/>
      <c r="E11" s="61"/>
      <c r="F11" s="61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99234.69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7">
        <f>SUM(F55)</f>
        <v>289059.84000000003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8">
        <f>SUM(F14+F15-F25)</f>
        <v>260890.13000000003</v>
      </c>
    </row>
    <row r="17" spans="1:6" ht="33.75" customHeight="1" x14ac:dyDescent="0.25">
      <c r="A17" s="5" t="s">
        <v>65</v>
      </c>
      <c r="B17" s="3" t="s">
        <v>15</v>
      </c>
      <c r="C17" s="5" t="s">
        <v>10</v>
      </c>
      <c r="D17" s="5"/>
      <c r="E17" s="5"/>
      <c r="F17" s="38">
        <f>SUM(F16)</f>
        <v>260890.13000000003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260890.13000000003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46">
        <f>F22-F55-F14</f>
        <v>-127404.4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7">
        <v>127404.4</v>
      </c>
    </row>
    <row r="26" spans="1:6" ht="15.75" customHeight="1" x14ac:dyDescent="0.25">
      <c r="A26" s="48" t="s">
        <v>124</v>
      </c>
      <c r="B26" s="48"/>
      <c r="C26" s="48"/>
      <c r="D26" s="48"/>
      <c r="E26" s="48"/>
      <c r="F26" s="48"/>
    </row>
    <row r="27" spans="1:6" ht="51.75" x14ac:dyDescent="0.25">
      <c r="A27" s="5" t="s">
        <v>74</v>
      </c>
      <c r="B27" s="32" t="s">
        <v>24</v>
      </c>
      <c r="C27" s="33" t="s">
        <v>2</v>
      </c>
      <c r="D27" s="33"/>
      <c r="E27" s="33"/>
      <c r="F27" s="33" t="s">
        <v>25</v>
      </c>
    </row>
    <row r="28" spans="1:6" ht="37.5" x14ac:dyDescent="0.3">
      <c r="A28" s="2"/>
      <c r="B28" s="16" t="s">
        <v>88</v>
      </c>
      <c r="C28" s="1" t="s">
        <v>10</v>
      </c>
      <c r="D28" s="27">
        <f>SUM(D29:D30)</f>
        <v>4.8000000000000007</v>
      </c>
      <c r="E28" s="34">
        <f>SUM(G1)</f>
        <v>1312</v>
      </c>
      <c r="F28" s="35">
        <f>SUM(E28*D28*12)</f>
        <v>75571.200000000012</v>
      </c>
    </row>
    <row r="29" spans="1:6" ht="18.75" x14ac:dyDescent="0.3">
      <c r="A29" s="2"/>
      <c r="B29" s="17" t="s">
        <v>89</v>
      </c>
      <c r="C29" s="5" t="s">
        <v>10</v>
      </c>
      <c r="D29" s="28">
        <v>3.18</v>
      </c>
      <c r="E29" s="34">
        <f>SUM(E28)</f>
        <v>1312</v>
      </c>
      <c r="F29" s="35">
        <f t="shared" ref="F29:F54" si="0">SUM(E29*D29*12)</f>
        <v>50065.919999999998</v>
      </c>
    </row>
    <row r="30" spans="1:6" ht="18.75" x14ac:dyDescent="0.3">
      <c r="A30" s="2"/>
      <c r="B30" s="17" t="s">
        <v>90</v>
      </c>
      <c r="C30" s="5" t="s">
        <v>10</v>
      </c>
      <c r="D30" s="28">
        <v>1.62</v>
      </c>
      <c r="E30" s="34">
        <f t="shared" ref="E30:E54" si="1">SUM(E29)</f>
        <v>1312</v>
      </c>
      <c r="F30" s="35">
        <f t="shared" si="0"/>
        <v>25505.279999999999</v>
      </c>
    </row>
    <row r="31" spans="1:6" ht="37.5" x14ac:dyDescent="0.3">
      <c r="A31" s="2"/>
      <c r="B31" s="18" t="s">
        <v>91</v>
      </c>
      <c r="C31" s="5" t="s">
        <v>10</v>
      </c>
      <c r="D31" s="27"/>
      <c r="E31" s="34">
        <f t="shared" si="1"/>
        <v>1312</v>
      </c>
      <c r="F31" s="35">
        <f t="shared" si="0"/>
        <v>0</v>
      </c>
    </row>
    <row r="32" spans="1:6" ht="18.75" x14ac:dyDescent="0.3">
      <c r="A32" s="19" t="s">
        <v>92</v>
      </c>
      <c r="B32" s="20" t="s">
        <v>93</v>
      </c>
      <c r="C32" s="5" t="s">
        <v>10</v>
      </c>
      <c r="D32" s="29">
        <f t="shared" ref="D32" si="2">SUM(D33:D37)</f>
        <v>0.82000000000000006</v>
      </c>
      <c r="E32" s="34">
        <f t="shared" si="1"/>
        <v>1312</v>
      </c>
      <c r="F32" s="35">
        <f t="shared" si="0"/>
        <v>12910.080000000002</v>
      </c>
    </row>
    <row r="33" spans="1:6" ht="18.75" x14ac:dyDescent="0.3">
      <c r="A33" s="21"/>
      <c r="B33" s="17" t="s">
        <v>94</v>
      </c>
      <c r="C33" s="5" t="s">
        <v>10</v>
      </c>
      <c r="D33" s="28">
        <v>0.14000000000000001</v>
      </c>
      <c r="E33" s="34">
        <f t="shared" si="1"/>
        <v>1312</v>
      </c>
      <c r="F33" s="35">
        <f t="shared" si="0"/>
        <v>2204.16</v>
      </c>
    </row>
    <row r="34" spans="1:6" ht="18.75" x14ac:dyDescent="0.3">
      <c r="A34" s="21"/>
      <c r="B34" s="17" t="s">
        <v>95</v>
      </c>
      <c r="C34" s="5" t="s">
        <v>10</v>
      </c>
      <c r="D34" s="28">
        <v>0.28999999999999998</v>
      </c>
      <c r="E34" s="34">
        <f t="shared" si="1"/>
        <v>1312</v>
      </c>
      <c r="F34" s="35">
        <f t="shared" si="0"/>
        <v>4565.7599999999993</v>
      </c>
    </row>
    <row r="35" spans="1:6" ht="18.75" x14ac:dyDescent="0.3">
      <c r="A35" s="21"/>
      <c r="B35" s="17" t="s">
        <v>96</v>
      </c>
      <c r="C35" s="1" t="s">
        <v>10</v>
      </c>
      <c r="D35" s="30">
        <v>0.13</v>
      </c>
      <c r="E35" s="34">
        <f t="shared" si="1"/>
        <v>1312</v>
      </c>
      <c r="F35" s="35">
        <f t="shared" si="0"/>
        <v>2046.72</v>
      </c>
    </row>
    <row r="36" spans="1:6" ht="18.75" x14ac:dyDescent="0.3">
      <c r="A36" s="21"/>
      <c r="B36" s="17" t="s">
        <v>97</v>
      </c>
      <c r="C36" s="5" t="s">
        <v>10</v>
      </c>
      <c r="D36" s="30"/>
      <c r="E36" s="34">
        <f t="shared" si="1"/>
        <v>1312</v>
      </c>
      <c r="F36" s="35">
        <f t="shared" si="0"/>
        <v>0</v>
      </c>
    </row>
    <row r="37" spans="1:6" ht="18.75" x14ac:dyDescent="0.3">
      <c r="A37" s="21"/>
      <c r="B37" s="17" t="s">
        <v>98</v>
      </c>
      <c r="C37" s="5" t="s">
        <v>10</v>
      </c>
      <c r="D37" s="30">
        <v>0.26</v>
      </c>
      <c r="E37" s="34">
        <f t="shared" si="1"/>
        <v>1312</v>
      </c>
      <c r="F37" s="35">
        <f t="shared" si="0"/>
        <v>4093.44</v>
      </c>
    </row>
    <row r="38" spans="1:6" ht="18.75" x14ac:dyDescent="0.3">
      <c r="A38" s="19" t="s">
        <v>99</v>
      </c>
      <c r="B38" s="20" t="s">
        <v>100</v>
      </c>
      <c r="C38" s="5" t="s">
        <v>10</v>
      </c>
      <c r="D38" s="31">
        <f>SUM(D39:D43)</f>
        <v>1.4000000000000001</v>
      </c>
      <c r="E38" s="34">
        <f t="shared" si="1"/>
        <v>1312</v>
      </c>
      <c r="F38" s="35">
        <f t="shared" si="0"/>
        <v>22041.600000000002</v>
      </c>
    </row>
    <row r="39" spans="1:6" ht="18.75" x14ac:dyDescent="0.3">
      <c r="A39" s="21"/>
      <c r="B39" s="17" t="s">
        <v>101</v>
      </c>
      <c r="C39" s="5" t="s">
        <v>10</v>
      </c>
      <c r="D39" s="30">
        <v>0.93</v>
      </c>
      <c r="E39" s="34">
        <f t="shared" si="1"/>
        <v>1312</v>
      </c>
      <c r="F39" s="35">
        <f t="shared" si="0"/>
        <v>14641.920000000002</v>
      </c>
    </row>
    <row r="40" spans="1:6" ht="18.75" x14ac:dyDescent="0.3">
      <c r="A40" s="21"/>
      <c r="B40" s="17" t="s">
        <v>102</v>
      </c>
      <c r="C40" s="5" t="s">
        <v>10</v>
      </c>
      <c r="D40" s="30">
        <v>0.2</v>
      </c>
      <c r="E40" s="34">
        <f t="shared" si="1"/>
        <v>1312</v>
      </c>
      <c r="F40" s="35">
        <f t="shared" si="0"/>
        <v>3148.8</v>
      </c>
    </row>
    <row r="41" spans="1:6" ht="18.75" x14ac:dyDescent="0.3">
      <c r="A41" s="21"/>
      <c r="B41" s="17" t="s">
        <v>103</v>
      </c>
      <c r="C41" s="5" t="s">
        <v>10</v>
      </c>
      <c r="D41" s="30">
        <v>0</v>
      </c>
      <c r="E41" s="34">
        <f t="shared" si="1"/>
        <v>1312</v>
      </c>
      <c r="F41" s="35">
        <f t="shared" si="0"/>
        <v>0</v>
      </c>
    </row>
    <row r="42" spans="1:6" ht="18.75" x14ac:dyDescent="0.3">
      <c r="A42" s="21"/>
      <c r="B42" s="17" t="s">
        <v>104</v>
      </c>
      <c r="C42" s="5" t="s">
        <v>10</v>
      </c>
      <c r="D42" s="30">
        <v>0.2</v>
      </c>
      <c r="E42" s="34">
        <f t="shared" si="1"/>
        <v>1312</v>
      </c>
      <c r="F42" s="35">
        <f t="shared" si="0"/>
        <v>3148.8</v>
      </c>
    </row>
    <row r="43" spans="1:6" ht="18.75" x14ac:dyDescent="0.3">
      <c r="A43" s="21"/>
      <c r="B43" s="17" t="s">
        <v>105</v>
      </c>
      <c r="C43" s="5" t="s">
        <v>10</v>
      </c>
      <c r="D43" s="30">
        <v>7.0000000000000007E-2</v>
      </c>
      <c r="E43" s="34">
        <f t="shared" si="1"/>
        <v>1312</v>
      </c>
      <c r="F43" s="35">
        <f t="shared" si="0"/>
        <v>1102.08</v>
      </c>
    </row>
    <row r="44" spans="1:6" ht="18.75" x14ac:dyDescent="0.3">
      <c r="A44" s="19" t="s">
        <v>106</v>
      </c>
      <c r="B44" s="20" t="s">
        <v>107</v>
      </c>
      <c r="C44" s="5" t="s">
        <v>10</v>
      </c>
      <c r="D44" s="31">
        <v>2.94</v>
      </c>
      <c r="E44" s="34">
        <f t="shared" si="1"/>
        <v>1312</v>
      </c>
      <c r="F44" s="35">
        <f t="shared" si="0"/>
        <v>46287.360000000001</v>
      </c>
    </row>
    <row r="45" spans="1:6" ht="18.75" x14ac:dyDescent="0.3">
      <c r="A45" s="19" t="s">
        <v>108</v>
      </c>
      <c r="B45" s="20" t="s">
        <v>109</v>
      </c>
      <c r="C45" s="5" t="s">
        <v>10</v>
      </c>
      <c r="D45" s="31">
        <f>SUM(D46:D48)</f>
        <v>3.67</v>
      </c>
      <c r="E45" s="34">
        <f t="shared" si="1"/>
        <v>1312</v>
      </c>
      <c r="F45" s="35">
        <f t="shared" si="0"/>
        <v>57780.479999999996</v>
      </c>
    </row>
    <row r="46" spans="1:6" ht="18.75" x14ac:dyDescent="0.3">
      <c r="A46" s="21"/>
      <c r="B46" s="17" t="s">
        <v>110</v>
      </c>
      <c r="C46" s="1" t="s">
        <v>10</v>
      </c>
      <c r="D46" s="30">
        <v>2.37</v>
      </c>
      <c r="E46" s="34">
        <f t="shared" si="1"/>
        <v>1312</v>
      </c>
      <c r="F46" s="35">
        <f t="shared" si="0"/>
        <v>37313.279999999999</v>
      </c>
    </row>
    <row r="47" spans="1:6" ht="18.75" x14ac:dyDescent="0.3">
      <c r="A47" s="21"/>
      <c r="B47" s="17" t="s">
        <v>111</v>
      </c>
      <c r="C47" s="5" t="s">
        <v>10</v>
      </c>
      <c r="D47" s="30">
        <v>1</v>
      </c>
      <c r="E47" s="34">
        <f t="shared" si="1"/>
        <v>1312</v>
      </c>
      <c r="F47" s="35">
        <f t="shared" si="0"/>
        <v>15744</v>
      </c>
    </row>
    <row r="48" spans="1:6" ht="18.75" x14ac:dyDescent="0.3">
      <c r="A48" s="21"/>
      <c r="B48" s="17" t="s">
        <v>112</v>
      </c>
      <c r="C48" s="1" t="s">
        <v>10</v>
      </c>
      <c r="D48" s="30">
        <v>0.3</v>
      </c>
      <c r="E48" s="34">
        <f t="shared" si="1"/>
        <v>1312</v>
      </c>
      <c r="F48" s="35">
        <f t="shared" si="0"/>
        <v>4723.2</v>
      </c>
    </row>
    <row r="49" spans="1:6" ht="18.75" x14ac:dyDescent="0.3">
      <c r="A49" s="19" t="s">
        <v>113</v>
      </c>
      <c r="B49" s="20" t="s">
        <v>114</v>
      </c>
      <c r="C49" s="5" t="s">
        <v>10</v>
      </c>
      <c r="D49" s="31">
        <v>1.94</v>
      </c>
      <c r="E49" s="34">
        <f t="shared" si="1"/>
        <v>1312</v>
      </c>
      <c r="F49" s="35">
        <f t="shared" si="0"/>
        <v>30543.359999999997</v>
      </c>
    </row>
    <row r="50" spans="1:6" ht="48" x14ac:dyDescent="0.3">
      <c r="A50" s="19" t="s">
        <v>115</v>
      </c>
      <c r="B50" s="22" t="s">
        <v>116</v>
      </c>
      <c r="C50" s="5" t="s">
        <v>10</v>
      </c>
      <c r="D50" s="29">
        <v>0</v>
      </c>
      <c r="E50" s="34">
        <f t="shared" si="1"/>
        <v>1312</v>
      </c>
      <c r="F50" s="35">
        <f t="shared" si="0"/>
        <v>0</v>
      </c>
    </row>
    <row r="51" spans="1:6" ht="48" x14ac:dyDescent="0.3">
      <c r="A51" s="19" t="s">
        <v>117</v>
      </c>
      <c r="B51" s="22" t="s">
        <v>118</v>
      </c>
      <c r="C51" s="5"/>
      <c r="D51" s="29">
        <v>0.19</v>
      </c>
      <c r="E51" s="34">
        <f t="shared" si="1"/>
        <v>1312</v>
      </c>
      <c r="F51" s="35">
        <f t="shared" si="0"/>
        <v>2991.36</v>
      </c>
    </row>
    <row r="52" spans="1:6" ht="18.75" x14ac:dyDescent="0.3">
      <c r="A52" s="19" t="s">
        <v>119</v>
      </c>
      <c r="B52" s="20" t="s">
        <v>120</v>
      </c>
      <c r="C52" s="5"/>
      <c r="D52" s="29"/>
      <c r="E52" s="34">
        <f t="shared" si="1"/>
        <v>1312</v>
      </c>
      <c r="F52" s="35">
        <f t="shared" si="0"/>
        <v>0</v>
      </c>
    </row>
    <row r="53" spans="1:6" ht="48" x14ac:dyDescent="0.3">
      <c r="A53" s="19" t="s">
        <v>121</v>
      </c>
      <c r="B53" s="22" t="s">
        <v>122</v>
      </c>
      <c r="C53" s="5"/>
      <c r="D53" s="29">
        <v>0</v>
      </c>
      <c r="E53" s="34">
        <f t="shared" si="1"/>
        <v>1312</v>
      </c>
      <c r="F53" s="35">
        <f t="shared" si="0"/>
        <v>0</v>
      </c>
    </row>
    <row r="54" spans="1:6" ht="18.75" x14ac:dyDescent="0.3">
      <c r="A54" s="23"/>
      <c r="B54" s="23" t="s">
        <v>123</v>
      </c>
      <c r="C54" s="5" t="s">
        <v>10</v>
      </c>
      <c r="D54" s="5">
        <v>2.6</v>
      </c>
      <c r="E54" s="34">
        <f t="shared" si="1"/>
        <v>1312</v>
      </c>
      <c r="F54" s="35">
        <f t="shared" si="0"/>
        <v>40934.400000000001</v>
      </c>
    </row>
    <row r="55" spans="1:6" ht="15.75" x14ac:dyDescent="0.25">
      <c r="A55" s="2"/>
      <c r="B55" s="26" t="s">
        <v>26</v>
      </c>
      <c r="C55" s="1" t="s">
        <v>10</v>
      </c>
      <c r="D55" s="36">
        <f>SUM(D28+D32+D38+D44+D45+D49+D50+D51+D53+D54)</f>
        <v>18.36</v>
      </c>
      <c r="E55" s="36"/>
      <c r="F55" s="36">
        <f t="shared" ref="F55" si="3">SUM(F28+F32+F38+F44+F45+F49+F50+F51+F53+F54)</f>
        <v>289059.84000000003</v>
      </c>
    </row>
    <row r="56" spans="1:6" ht="15.75" customHeight="1" x14ac:dyDescent="0.25">
      <c r="A56" s="62" t="s">
        <v>27</v>
      </c>
      <c r="B56" s="63"/>
      <c r="C56" s="63"/>
      <c r="D56" s="63"/>
      <c r="E56" s="63"/>
      <c r="F56" s="64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customHeight="1" x14ac:dyDescent="0.25">
      <c r="A67" s="65" t="s">
        <v>32</v>
      </c>
      <c r="B67" s="65"/>
      <c r="C67" s="65"/>
      <c r="D67" s="65"/>
      <c r="E67" s="65"/>
      <c r="F67" s="65"/>
    </row>
    <row r="68" spans="1:6" ht="15.75" x14ac:dyDescent="0.25">
      <c r="A68" s="12">
        <v>29</v>
      </c>
      <c r="B68" s="9" t="s">
        <v>33</v>
      </c>
      <c r="C68" s="13" t="s">
        <v>34</v>
      </c>
      <c r="D68" s="24"/>
      <c r="E68" s="24"/>
      <c r="F68" s="41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49">
        <v>31</v>
      </c>
      <c r="B70" s="51" t="s">
        <v>37</v>
      </c>
      <c r="C70" s="53" t="s">
        <v>38</v>
      </c>
      <c r="D70" s="41"/>
      <c r="E70" s="41"/>
      <c r="F70" s="53"/>
    </row>
    <row r="71" spans="1:6" ht="15.75" x14ac:dyDescent="0.25">
      <c r="A71" s="50"/>
      <c r="B71" s="52"/>
      <c r="C71" s="54"/>
      <c r="D71" s="42"/>
      <c r="E71" s="42"/>
      <c r="F71" s="54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5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4"/>
      <c r="E83" s="24"/>
      <c r="F83" s="41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49">
        <v>31</v>
      </c>
      <c r="B85" s="51" t="s">
        <v>37</v>
      </c>
      <c r="C85" s="53" t="s">
        <v>38</v>
      </c>
      <c r="D85" s="41"/>
      <c r="E85" s="41"/>
      <c r="F85" s="53"/>
    </row>
    <row r="86" spans="1:6" ht="15.75" x14ac:dyDescent="0.25">
      <c r="A86" s="50"/>
      <c r="B86" s="52"/>
      <c r="C86" s="54"/>
      <c r="D86" s="42"/>
      <c r="E86" s="42"/>
      <c r="F86" s="54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5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4"/>
      <c r="E98" s="24"/>
      <c r="F98" s="41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49">
        <v>31</v>
      </c>
      <c r="B100" s="51" t="s">
        <v>37</v>
      </c>
      <c r="C100" s="53" t="s">
        <v>38</v>
      </c>
      <c r="D100" s="41"/>
      <c r="E100" s="41"/>
      <c r="F100" s="53"/>
    </row>
    <row r="101" spans="1:6" ht="15.75" x14ac:dyDescent="0.25">
      <c r="A101" s="50"/>
      <c r="B101" s="52"/>
      <c r="C101" s="54"/>
      <c r="D101" s="42"/>
      <c r="E101" s="42"/>
      <c r="F101" s="54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5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4"/>
      <c r="E113" s="24"/>
      <c r="F113" s="41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49">
        <v>31</v>
      </c>
      <c r="B115" s="51" t="s">
        <v>37</v>
      </c>
      <c r="C115" s="53" t="s">
        <v>38</v>
      </c>
      <c r="D115" s="41"/>
      <c r="E115" s="41"/>
      <c r="F115" s="53"/>
    </row>
    <row r="116" spans="1:6" ht="15.75" x14ac:dyDescent="0.25">
      <c r="A116" s="50"/>
      <c r="B116" s="52"/>
      <c r="C116" s="54"/>
      <c r="D116" s="42"/>
      <c r="E116" s="42"/>
      <c r="F116" s="54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5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4"/>
      <c r="E128" s="24"/>
      <c r="F128" s="41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49">
        <v>31</v>
      </c>
      <c r="B130" s="51" t="s">
        <v>37</v>
      </c>
      <c r="C130" s="53" t="s">
        <v>38</v>
      </c>
      <c r="D130" s="41"/>
      <c r="E130" s="41"/>
      <c r="F130" s="53"/>
    </row>
    <row r="131" spans="1:6" ht="15.75" x14ac:dyDescent="0.25">
      <c r="A131" s="50"/>
      <c r="B131" s="52"/>
      <c r="C131" s="54"/>
      <c r="D131" s="42"/>
      <c r="E131" s="42"/>
      <c r="F131" s="54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5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customHeight="1" x14ac:dyDescent="0.25">
      <c r="A143" s="48" t="s">
        <v>53</v>
      </c>
      <c r="B143" s="48"/>
      <c r="C143" s="48"/>
      <c r="D143" s="48"/>
      <c r="E143" s="48"/>
      <c r="F143" s="48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21" workbookViewId="0">
      <selection activeCell="D21" sqref="D1:E104857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48" t="s">
        <v>129</v>
      </c>
      <c r="B1" s="48"/>
      <c r="C1" s="48"/>
      <c r="D1" s="48"/>
      <c r="E1" s="48"/>
      <c r="F1" s="48"/>
      <c r="G1" s="43">
        <v>521.29999999999995</v>
      </c>
    </row>
    <row r="2" spans="1:7" x14ac:dyDescent="0.25">
      <c r="A2" s="55"/>
      <c r="B2" s="56"/>
      <c r="C2" s="56"/>
      <c r="D2" s="56"/>
      <c r="E2" s="56"/>
      <c r="F2" s="57"/>
    </row>
    <row r="3" spans="1:7" x14ac:dyDescent="0.25">
      <c r="A3" s="55"/>
      <c r="B3" s="56"/>
      <c r="C3" s="56"/>
      <c r="D3" s="56"/>
      <c r="E3" s="56"/>
      <c r="F3" s="57"/>
    </row>
    <row r="4" spans="1:7" x14ac:dyDescent="0.25">
      <c r="A4" s="55"/>
      <c r="B4" s="56"/>
      <c r="C4" s="56"/>
      <c r="D4" s="56"/>
      <c r="E4" s="56"/>
      <c r="F4" s="57"/>
    </row>
    <row r="5" spans="1:7" x14ac:dyDescent="0.25">
      <c r="A5" s="58"/>
      <c r="B5" s="59"/>
      <c r="C5" s="59"/>
      <c r="D5" s="59"/>
      <c r="E5" s="59"/>
      <c r="F5" s="60"/>
    </row>
    <row r="6" spans="1:7" ht="31.5" x14ac:dyDescent="0.25">
      <c r="A6" s="1" t="s">
        <v>0</v>
      </c>
      <c r="B6" s="47" t="s">
        <v>1</v>
      </c>
      <c r="C6" s="47" t="s">
        <v>2</v>
      </c>
      <c r="D6" s="47"/>
      <c r="E6" s="47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>
        <v>4</v>
      </c>
      <c r="E7" s="3"/>
      <c r="F7" s="4">
        <v>45316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44927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45291</v>
      </c>
    </row>
    <row r="10" spans="1:7" ht="31.5" x14ac:dyDescent="0.25">
      <c r="A10" s="1" t="s">
        <v>0</v>
      </c>
      <c r="B10" s="47" t="s">
        <v>1</v>
      </c>
      <c r="C10" s="47" t="s">
        <v>2</v>
      </c>
      <c r="D10" s="47"/>
      <c r="E10" s="47"/>
      <c r="F10" s="1" t="s">
        <v>3</v>
      </c>
    </row>
    <row r="11" spans="1:7" ht="15.75" customHeight="1" x14ac:dyDescent="0.25">
      <c r="A11" s="61" t="s">
        <v>8</v>
      </c>
      <c r="B11" s="61"/>
      <c r="C11" s="61"/>
      <c r="D11" s="61"/>
      <c r="E11" s="61"/>
      <c r="F11" s="61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279532.3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7">
        <f>SUM(F55)</f>
        <v>112413.132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8">
        <f>SUM(F14+F15-F25)</f>
        <v>358611.81199999998</v>
      </c>
    </row>
    <row r="17" spans="1:6" ht="31.5" x14ac:dyDescent="0.25">
      <c r="A17" s="5" t="s">
        <v>65</v>
      </c>
      <c r="B17" s="3" t="s">
        <v>15</v>
      </c>
      <c r="C17" s="5" t="s">
        <v>10</v>
      </c>
      <c r="D17" s="5"/>
      <c r="E17" s="5"/>
      <c r="F17" s="38">
        <f>SUM(F16)</f>
        <v>358611.81199999998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358611.81199999998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46">
        <f>F22-F55-F14</f>
        <v>-33333.619999999995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7">
        <v>33333.620000000003</v>
      </c>
    </row>
    <row r="26" spans="1:6" ht="15.75" x14ac:dyDescent="0.25">
      <c r="A26" s="48" t="s">
        <v>124</v>
      </c>
      <c r="B26" s="48"/>
      <c r="C26" s="48"/>
      <c r="D26" s="48"/>
      <c r="E26" s="48"/>
      <c r="F26" s="48"/>
    </row>
    <row r="27" spans="1:6" ht="51.75" x14ac:dyDescent="0.25">
      <c r="A27" s="5" t="s">
        <v>74</v>
      </c>
      <c r="B27" s="32" t="s">
        <v>24</v>
      </c>
      <c r="C27" s="33" t="s">
        <v>2</v>
      </c>
      <c r="D27" s="33"/>
      <c r="E27" s="33"/>
      <c r="F27" s="33" t="s">
        <v>25</v>
      </c>
    </row>
    <row r="28" spans="1:6" ht="37.5" x14ac:dyDescent="0.3">
      <c r="A28" s="2"/>
      <c r="B28" s="16" t="s">
        <v>88</v>
      </c>
      <c r="C28" s="1" t="s">
        <v>10</v>
      </c>
      <c r="D28" s="27">
        <f>SUM(D29:D30)</f>
        <v>4.8000000000000007</v>
      </c>
      <c r="E28" s="34">
        <f>SUM(G1)</f>
        <v>521.29999999999995</v>
      </c>
      <c r="F28" s="35">
        <f>SUM(E28*D28*12)</f>
        <v>30026.880000000005</v>
      </c>
    </row>
    <row r="29" spans="1:6" ht="18.75" x14ac:dyDescent="0.3">
      <c r="A29" s="2"/>
      <c r="B29" s="17" t="s">
        <v>89</v>
      </c>
      <c r="C29" s="5" t="s">
        <v>10</v>
      </c>
      <c r="D29" s="28">
        <v>3.18</v>
      </c>
      <c r="E29" s="34">
        <f>SUM(E28)</f>
        <v>521.29999999999995</v>
      </c>
      <c r="F29" s="35">
        <f t="shared" ref="F29:F54" si="0">SUM(E29*D29*12)</f>
        <v>19892.807999999997</v>
      </c>
    </row>
    <row r="30" spans="1:6" ht="18.75" x14ac:dyDescent="0.3">
      <c r="A30" s="2"/>
      <c r="B30" s="17" t="s">
        <v>90</v>
      </c>
      <c r="C30" s="5" t="s">
        <v>10</v>
      </c>
      <c r="D30" s="28">
        <v>1.62</v>
      </c>
      <c r="E30" s="34">
        <f t="shared" ref="E30:E54" si="1">SUM(E29)</f>
        <v>521.29999999999995</v>
      </c>
      <c r="F30" s="35">
        <f t="shared" si="0"/>
        <v>10134.072</v>
      </c>
    </row>
    <row r="31" spans="1:6" ht="37.5" x14ac:dyDescent="0.3">
      <c r="A31" s="2"/>
      <c r="B31" s="18" t="s">
        <v>91</v>
      </c>
      <c r="C31" s="5" t="s">
        <v>10</v>
      </c>
      <c r="D31" s="27"/>
      <c r="E31" s="34">
        <f t="shared" si="1"/>
        <v>521.29999999999995</v>
      </c>
      <c r="F31" s="35">
        <f t="shared" si="0"/>
        <v>0</v>
      </c>
    </row>
    <row r="32" spans="1:6" ht="18.75" x14ac:dyDescent="0.3">
      <c r="A32" s="19" t="s">
        <v>92</v>
      </c>
      <c r="B32" s="20" t="s">
        <v>93</v>
      </c>
      <c r="C32" s="5" t="s">
        <v>10</v>
      </c>
      <c r="D32" s="29">
        <f t="shared" ref="D32" si="2">SUM(D33:D37)</f>
        <v>0.43</v>
      </c>
      <c r="E32" s="34">
        <f t="shared" si="1"/>
        <v>521.29999999999995</v>
      </c>
      <c r="F32" s="35">
        <f t="shared" si="0"/>
        <v>2689.9079999999994</v>
      </c>
    </row>
    <row r="33" spans="1:6" ht="18.75" x14ac:dyDescent="0.3">
      <c r="A33" s="21"/>
      <c r="B33" s="17" t="s">
        <v>94</v>
      </c>
      <c r="C33" s="5" t="s">
        <v>10</v>
      </c>
      <c r="D33" s="28">
        <v>0.14000000000000001</v>
      </c>
      <c r="E33" s="34">
        <f t="shared" si="1"/>
        <v>521.29999999999995</v>
      </c>
      <c r="F33" s="35">
        <f t="shared" si="0"/>
        <v>875.78399999999999</v>
      </c>
    </row>
    <row r="34" spans="1:6" ht="18.75" x14ac:dyDescent="0.3">
      <c r="A34" s="21"/>
      <c r="B34" s="17" t="s">
        <v>95</v>
      </c>
      <c r="C34" s="5" t="s">
        <v>10</v>
      </c>
      <c r="D34" s="28">
        <v>0.28999999999999998</v>
      </c>
      <c r="E34" s="34">
        <f t="shared" si="1"/>
        <v>521.29999999999995</v>
      </c>
      <c r="F34" s="35">
        <f t="shared" si="0"/>
        <v>1814.1239999999996</v>
      </c>
    </row>
    <row r="35" spans="1:6" ht="18.75" x14ac:dyDescent="0.3">
      <c r="A35" s="21"/>
      <c r="B35" s="17" t="s">
        <v>96</v>
      </c>
      <c r="C35" s="1" t="s">
        <v>10</v>
      </c>
      <c r="D35" s="30">
        <v>0</v>
      </c>
      <c r="E35" s="34">
        <f t="shared" si="1"/>
        <v>521.29999999999995</v>
      </c>
      <c r="F35" s="35">
        <f t="shared" si="0"/>
        <v>0</v>
      </c>
    </row>
    <row r="36" spans="1:6" ht="18.75" x14ac:dyDescent="0.3">
      <c r="A36" s="21"/>
      <c r="B36" s="17" t="s">
        <v>97</v>
      </c>
      <c r="C36" s="5" t="s">
        <v>10</v>
      </c>
      <c r="D36" s="30"/>
      <c r="E36" s="34">
        <f t="shared" si="1"/>
        <v>521.29999999999995</v>
      </c>
      <c r="F36" s="35">
        <f t="shared" si="0"/>
        <v>0</v>
      </c>
    </row>
    <row r="37" spans="1:6" ht="18.75" x14ac:dyDescent="0.3">
      <c r="A37" s="21"/>
      <c r="B37" s="17" t="s">
        <v>98</v>
      </c>
      <c r="C37" s="5" t="s">
        <v>10</v>
      </c>
      <c r="D37" s="30">
        <v>0</v>
      </c>
      <c r="E37" s="34">
        <f t="shared" si="1"/>
        <v>521.29999999999995</v>
      </c>
      <c r="F37" s="35">
        <f t="shared" si="0"/>
        <v>0</v>
      </c>
    </row>
    <row r="38" spans="1:6" ht="18.75" x14ac:dyDescent="0.3">
      <c r="A38" s="19" t="s">
        <v>99</v>
      </c>
      <c r="B38" s="20" t="s">
        <v>100</v>
      </c>
      <c r="C38" s="5" t="s">
        <v>10</v>
      </c>
      <c r="D38" s="31">
        <f>SUM(D39:D43)</f>
        <v>1.4000000000000001</v>
      </c>
      <c r="E38" s="34">
        <f t="shared" si="1"/>
        <v>521.29999999999995</v>
      </c>
      <c r="F38" s="35">
        <f t="shared" si="0"/>
        <v>8757.84</v>
      </c>
    </row>
    <row r="39" spans="1:6" ht="18.75" x14ac:dyDescent="0.3">
      <c r="A39" s="21"/>
      <c r="B39" s="17" t="s">
        <v>101</v>
      </c>
      <c r="C39" s="5" t="s">
        <v>10</v>
      </c>
      <c r="D39" s="30">
        <v>0.93</v>
      </c>
      <c r="E39" s="34">
        <f t="shared" si="1"/>
        <v>521.29999999999995</v>
      </c>
      <c r="F39" s="35">
        <f t="shared" si="0"/>
        <v>5817.7079999999996</v>
      </c>
    </row>
    <row r="40" spans="1:6" ht="18.75" x14ac:dyDescent="0.3">
      <c r="A40" s="21"/>
      <c r="B40" s="17" t="s">
        <v>102</v>
      </c>
      <c r="C40" s="5" t="s">
        <v>10</v>
      </c>
      <c r="D40" s="30">
        <v>0.2</v>
      </c>
      <c r="E40" s="34">
        <f t="shared" si="1"/>
        <v>521.29999999999995</v>
      </c>
      <c r="F40" s="35">
        <f t="shared" si="0"/>
        <v>1251.1199999999999</v>
      </c>
    </row>
    <row r="41" spans="1:6" ht="18.75" x14ac:dyDescent="0.3">
      <c r="A41" s="21"/>
      <c r="B41" s="17" t="s">
        <v>103</v>
      </c>
      <c r="C41" s="5" t="s">
        <v>10</v>
      </c>
      <c r="D41" s="30">
        <v>0</v>
      </c>
      <c r="E41" s="34">
        <f t="shared" si="1"/>
        <v>521.29999999999995</v>
      </c>
      <c r="F41" s="35">
        <f t="shared" si="0"/>
        <v>0</v>
      </c>
    </row>
    <row r="42" spans="1:6" ht="18.75" x14ac:dyDescent="0.3">
      <c r="A42" s="21"/>
      <c r="B42" s="17" t="s">
        <v>104</v>
      </c>
      <c r="C42" s="5" t="s">
        <v>10</v>
      </c>
      <c r="D42" s="30">
        <v>0.2</v>
      </c>
      <c r="E42" s="34">
        <f t="shared" si="1"/>
        <v>521.29999999999995</v>
      </c>
      <c r="F42" s="35">
        <f t="shared" si="0"/>
        <v>1251.1199999999999</v>
      </c>
    </row>
    <row r="43" spans="1:6" ht="18.75" x14ac:dyDescent="0.3">
      <c r="A43" s="21"/>
      <c r="B43" s="17" t="s">
        <v>105</v>
      </c>
      <c r="C43" s="5" t="s">
        <v>10</v>
      </c>
      <c r="D43" s="30">
        <v>7.0000000000000007E-2</v>
      </c>
      <c r="E43" s="34">
        <f t="shared" si="1"/>
        <v>521.29999999999995</v>
      </c>
      <c r="F43" s="35">
        <f t="shared" si="0"/>
        <v>437.892</v>
      </c>
    </row>
    <row r="44" spans="1:6" ht="18.75" x14ac:dyDescent="0.3">
      <c r="A44" s="19" t="s">
        <v>106</v>
      </c>
      <c r="B44" s="20" t="s">
        <v>107</v>
      </c>
      <c r="C44" s="5" t="s">
        <v>10</v>
      </c>
      <c r="D44" s="31">
        <v>2.94</v>
      </c>
      <c r="E44" s="34">
        <f t="shared" si="1"/>
        <v>521.29999999999995</v>
      </c>
      <c r="F44" s="35">
        <f t="shared" si="0"/>
        <v>18391.464</v>
      </c>
    </row>
    <row r="45" spans="1:6" ht="18.75" x14ac:dyDescent="0.3">
      <c r="A45" s="19" t="s">
        <v>108</v>
      </c>
      <c r="B45" s="20" t="s">
        <v>109</v>
      </c>
      <c r="C45" s="5" t="s">
        <v>10</v>
      </c>
      <c r="D45" s="31">
        <f>SUM(D46:D48)</f>
        <v>3.67</v>
      </c>
      <c r="E45" s="34">
        <f t="shared" si="1"/>
        <v>521.29999999999995</v>
      </c>
      <c r="F45" s="35">
        <f t="shared" si="0"/>
        <v>22958.051999999996</v>
      </c>
    </row>
    <row r="46" spans="1:6" ht="18.75" x14ac:dyDescent="0.3">
      <c r="A46" s="21"/>
      <c r="B46" s="17" t="s">
        <v>110</v>
      </c>
      <c r="C46" s="1" t="s">
        <v>10</v>
      </c>
      <c r="D46" s="30">
        <v>2.37</v>
      </c>
      <c r="E46" s="34">
        <f t="shared" si="1"/>
        <v>521.29999999999995</v>
      </c>
      <c r="F46" s="35">
        <f t="shared" si="0"/>
        <v>14825.772000000001</v>
      </c>
    </row>
    <row r="47" spans="1:6" ht="18.75" x14ac:dyDescent="0.3">
      <c r="A47" s="21"/>
      <c r="B47" s="17" t="s">
        <v>111</v>
      </c>
      <c r="C47" s="5" t="s">
        <v>10</v>
      </c>
      <c r="D47" s="30">
        <v>1</v>
      </c>
      <c r="E47" s="34">
        <f t="shared" si="1"/>
        <v>521.29999999999995</v>
      </c>
      <c r="F47" s="35">
        <f t="shared" si="0"/>
        <v>6255.5999999999995</v>
      </c>
    </row>
    <row r="48" spans="1:6" ht="18.75" x14ac:dyDescent="0.3">
      <c r="A48" s="21"/>
      <c r="B48" s="17" t="s">
        <v>112</v>
      </c>
      <c r="C48" s="1" t="s">
        <v>10</v>
      </c>
      <c r="D48" s="30">
        <v>0.3</v>
      </c>
      <c r="E48" s="34">
        <f t="shared" si="1"/>
        <v>521.29999999999995</v>
      </c>
      <c r="F48" s="35">
        <f t="shared" si="0"/>
        <v>1876.6799999999998</v>
      </c>
    </row>
    <row r="49" spans="1:6" ht="18.75" x14ac:dyDescent="0.3">
      <c r="A49" s="19" t="s">
        <v>113</v>
      </c>
      <c r="B49" s="20" t="s">
        <v>114</v>
      </c>
      <c r="C49" s="5" t="s">
        <v>10</v>
      </c>
      <c r="D49" s="31">
        <v>1.94</v>
      </c>
      <c r="E49" s="34">
        <f t="shared" si="1"/>
        <v>521.29999999999995</v>
      </c>
      <c r="F49" s="35">
        <f t="shared" si="0"/>
        <v>12135.863999999998</v>
      </c>
    </row>
    <row r="50" spans="1:6" ht="48" x14ac:dyDescent="0.3">
      <c r="A50" s="19" t="s">
        <v>115</v>
      </c>
      <c r="B50" s="22" t="s">
        <v>116</v>
      </c>
      <c r="C50" s="5" t="s">
        <v>10</v>
      </c>
      <c r="D50" s="29">
        <v>0</v>
      </c>
      <c r="E50" s="34">
        <f t="shared" si="1"/>
        <v>521.29999999999995</v>
      </c>
      <c r="F50" s="35">
        <f t="shared" si="0"/>
        <v>0</v>
      </c>
    </row>
    <row r="51" spans="1:6" ht="48" x14ac:dyDescent="0.3">
      <c r="A51" s="19" t="s">
        <v>117</v>
      </c>
      <c r="B51" s="22" t="s">
        <v>118</v>
      </c>
      <c r="C51" s="5"/>
      <c r="D51" s="29">
        <v>0.19</v>
      </c>
      <c r="E51" s="34">
        <f t="shared" si="1"/>
        <v>521.29999999999995</v>
      </c>
      <c r="F51" s="35">
        <f t="shared" si="0"/>
        <v>1188.5639999999999</v>
      </c>
    </row>
    <row r="52" spans="1:6" ht="18.75" x14ac:dyDescent="0.3">
      <c r="A52" s="19" t="s">
        <v>119</v>
      </c>
      <c r="B52" s="20" t="s">
        <v>120</v>
      </c>
      <c r="C52" s="5"/>
      <c r="D52" s="29"/>
      <c r="E52" s="34">
        <f t="shared" si="1"/>
        <v>521.29999999999995</v>
      </c>
      <c r="F52" s="35">
        <f t="shared" si="0"/>
        <v>0</v>
      </c>
    </row>
    <row r="53" spans="1:6" ht="48" x14ac:dyDescent="0.3">
      <c r="A53" s="19" t="s">
        <v>121</v>
      </c>
      <c r="B53" s="22" t="s">
        <v>122</v>
      </c>
      <c r="C53" s="5"/>
      <c r="D53" s="29">
        <v>0</v>
      </c>
      <c r="E53" s="34">
        <f t="shared" si="1"/>
        <v>521.29999999999995</v>
      </c>
      <c r="F53" s="35">
        <f t="shared" si="0"/>
        <v>0</v>
      </c>
    </row>
    <row r="54" spans="1:6" ht="18.75" x14ac:dyDescent="0.3">
      <c r="A54" s="23"/>
      <c r="B54" s="23" t="s">
        <v>123</v>
      </c>
      <c r="C54" s="5" t="s">
        <v>10</v>
      </c>
      <c r="D54" s="5">
        <v>2.6</v>
      </c>
      <c r="E54" s="34">
        <f t="shared" si="1"/>
        <v>521.29999999999995</v>
      </c>
      <c r="F54" s="35">
        <f t="shared" si="0"/>
        <v>16264.559999999998</v>
      </c>
    </row>
    <row r="55" spans="1:6" ht="15.75" x14ac:dyDescent="0.25">
      <c r="A55" s="2"/>
      <c r="B55" s="26" t="s">
        <v>26</v>
      </c>
      <c r="C55" s="1" t="s">
        <v>10</v>
      </c>
      <c r="D55" s="36">
        <f>SUM(D28+D32+D38+D44+D45+D49+D50+D51+D53+D54)</f>
        <v>17.97</v>
      </c>
      <c r="E55" s="36"/>
      <c r="F55" s="36">
        <f t="shared" ref="F55" si="3">SUM(F28+F32+F38+F44+F45+F49+F50+F51+F53+F54)</f>
        <v>112413.132</v>
      </c>
    </row>
    <row r="56" spans="1:6" ht="15.75" x14ac:dyDescent="0.25">
      <c r="A56" s="62" t="s">
        <v>27</v>
      </c>
      <c r="B56" s="63"/>
      <c r="C56" s="63"/>
      <c r="D56" s="63"/>
      <c r="E56" s="63"/>
      <c r="F56" s="64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x14ac:dyDescent="0.25">
      <c r="A67" s="65" t="s">
        <v>32</v>
      </c>
      <c r="B67" s="65"/>
      <c r="C67" s="65"/>
      <c r="D67" s="65"/>
      <c r="E67" s="65"/>
      <c r="F67" s="65"/>
    </row>
    <row r="68" spans="1:6" ht="15.75" x14ac:dyDescent="0.25">
      <c r="A68" s="12">
        <v>29</v>
      </c>
      <c r="B68" s="9" t="s">
        <v>33</v>
      </c>
      <c r="C68" s="13" t="s">
        <v>34</v>
      </c>
      <c r="D68" s="24"/>
      <c r="E68" s="24"/>
      <c r="F68" s="41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49">
        <v>31</v>
      </c>
      <c r="B70" s="51" t="s">
        <v>37</v>
      </c>
      <c r="C70" s="53" t="s">
        <v>38</v>
      </c>
      <c r="D70" s="41"/>
      <c r="E70" s="41"/>
      <c r="F70" s="53"/>
    </row>
    <row r="71" spans="1:6" ht="15.75" x14ac:dyDescent="0.25">
      <c r="A71" s="50"/>
      <c r="B71" s="52"/>
      <c r="C71" s="54"/>
      <c r="D71" s="42"/>
      <c r="E71" s="42"/>
      <c r="F71" s="54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5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4"/>
      <c r="E83" s="24"/>
      <c r="F83" s="41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49">
        <v>31</v>
      </c>
      <c r="B85" s="51" t="s">
        <v>37</v>
      </c>
      <c r="C85" s="53" t="s">
        <v>38</v>
      </c>
      <c r="D85" s="41"/>
      <c r="E85" s="41"/>
      <c r="F85" s="53"/>
    </row>
    <row r="86" spans="1:6" ht="15.75" x14ac:dyDescent="0.25">
      <c r="A86" s="50"/>
      <c r="B86" s="52"/>
      <c r="C86" s="54"/>
      <c r="D86" s="42"/>
      <c r="E86" s="42"/>
      <c r="F86" s="54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5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4"/>
      <c r="E98" s="24"/>
      <c r="F98" s="41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49">
        <v>31</v>
      </c>
      <c r="B100" s="51" t="s">
        <v>37</v>
      </c>
      <c r="C100" s="53" t="s">
        <v>38</v>
      </c>
      <c r="D100" s="41"/>
      <c r="E100" s="41"/>
      <c r="F100" s="53"/>
    </row>
    <row r="101" spans="1:6" ht="15.75" x14ac:dyDescent="0.25">
      <c r="A101" s="50"/>
      <c r="B101" s="52"/>
      <c r="C101" s="54"/>
      <c r="D101" s="42"/>
      <c r="E101" s="42"/>
      <c r="F101" s="54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5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4"/>
      <c r="E113" s="24"/>
      <c r="F113" s="41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49">
        <v>31</v>
      </c>
      <c r="B115" s="51" t="s">
        <v>37</v>
      </c>
      <c r="C115" s="53" t="s">
        <v>38</v>
      </c>
      <c r="D115" s="41"/>
      <c r="E115" s="41"/>
      <c r="F115" s="53"/>
    </row>
    <row r="116" spans="1:6" ht="15.75" x14ac:dyDescent="0.25">
      <c r="A116" s="50"/>
      <c r="B116" s="52"/>
      <c r="C116" s="54"/>
      <c r="D116" s="42"/>
      <c r="E116" s="42"/>
      <c r="F116" s="54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5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4"/>
      <c r="E128" s="24"/>
      <c r="F128" s="41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49">
        <v>31</v>
      </c>
      <c r="B130" s="51" t="s">
        <v>37</v>
      </c>
      <c r="C130" s="53" t="s">
        <v>38</v>
      </c>
      <c r="D130" s="41"/>
      <c r="E130" s="41"/>
      <c r="F130" s="53"/>
    </row>
    <row r="131" spans="1:6" ht="15.75" x14ac:dyDescent="0.25">
      <c r="A131" s="50"/>
      <c r="B131" s="52"/>
      <c r="C131" s="54"/>
      <c r="D131" s="42"/>
      <c r="E131" s="42"/>
      <c r="F131" s="54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5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x14ac:dyDescent="0.25">
      <c r="A143" s="48" t="s">
        <v>53</v>
      </c>
      <c r="B143" s="48"/>
      <c r="C143" s="48"/>
      <c r="D143" s="48"/>
      <c r="E143" s="48"/>
      <c r="F143" s="48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21" workbookViewId="0">
      <selection activeCell="D21" sqref="D1:E104857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48" t="s">
        <v>130</v>
      </c>
      <c r="B1" s="48"/>
      <c r="C1" s="48"/>
      <c r="D1" s="48"/>
      <c r="E1" s="48"/>
      <c r="F1" s="48"/>
      <c r="G1" s="43">
        <v>519.29999999999995</v>
      </c>
    </row>
    <row r="2" spans="1:7" x14ac:dyDescent="0.25">
      <c r="A2" s="55"/>
      <c r="B2" s="56"/>
      <c r="C2" s="56"/>
      <c r="D2" s="56"/>
      <c r="E2" s="56"/>
      <c r="F2" s="57"/>
    </row>
    <row r="3" spans="1:7" x14ac:dyDescent="0.25">
      <c r="A3" s="55"/>
      <c r="B3" s="56"/>
      <c r="C3" s="56"/>
      <c r="D3" s="56"/>
      <c r="E3" s="56"/>
      <c r="F3" s="57"/>
    </row>
    <row r="4" spans="1:7" x14ac:dyDescent="0.25">
      <c r="A4" s="55"/>
      <c r="B4" s="56"/>
      <c r="C4" s="56"/>
      <c r="D4" s="56"/>
      <c r="E4" s="56"/>
      <c r="F4" s="57"/>
    </row>
    <row r="5" spans="1:7" x14ac:dyDescent="0.25">
      <c r="A5" s="58"/>
      <c r="B5" s="59"/>
      <c r="C5" s="59"/>
      <c r="D5" s="59"/>
      <c r="E5" s="59"/>
      <c r="F5" s="60"/>
    </row>
    <row r="6" spans="1:7" ht="31.5" x14ac:dyDescent="0.25">
      <c r="A6" s="1" t="s">
        <v>0</v>
      </c>
      <c r="B6" s="47" t="s">
        <v>1</v>
      </c>
      <c r="C6" s="47" t="s">
        <v>2</v>
      </c>
      <c r="D6" s="47"/>
      <c r="E6" s="47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>
        <v>4</v>
      </c>
      <c r="E7" s="3"/>
      <c r="F7" s="4">
        <v>45316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44927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45291</v>
      </c>
    </row>
    <row r="10" spans="1:7" ht="31.5" x14ac:dyDescent="0.25">
      <c r="A10" s="1" t="s">
        <v>0</v>
      </c>
      <c r="B10" s="47" t="s">
        <v>1</v>
      </c>
      <c r="C10" s="47" t="s">
        <v>2</v>
      </c>
      <c r="D10" s="47"/>
      <c r="E10" s="47"/>
      <c r="F10" s="1" t="s">
        <v>3</v>
      </c>
    </row>
    <row r="11" spans="1:7" ht="15.75" customHeight="1" x14ac:dyDescent="0.25">
      <c r="A11" s="61" t="s">
        <v>8</v>
      </c>
      <c r="B11" s="61"/>
      <c r="C11" s="61"/>
      <c r="D11" s="61"/>
      <c r="E11" s="61"/>
      <c r="F11" s="61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33695.9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7">
        <f>SUM(F55)</f>
        <v>111981.852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8">
        <f>SUM(F14+F15-F25)</f>
        <v>123131.72200000001</v>
      </c>
    </row>
    <row r="17" spans="1:6" ht="31.5" x14ac:dyDescent="0.25">
      <c r="A17" s="5" t="s">
        <v>65</v>
      </c>
      <c r="B17" s="3" t="s">
        <v>15</v>
      </c>
      <c r="C17" s="5" t="s">
        <v>10</v>
      </c>
      <c r="D17" s="5"/>
      <c r="E17" s="5"/>
      <c r="F17" s="38">
        <f>SUM(F16)</f>
        <v>123131.72200000001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123131.72200000001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46">
        <f>F22-F55-F14</f>
        <v>-22546.029999999992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7">
        <v>22546.03</v>
      </c>
    </row>
    <row r="26" spans="1:6" ht="15.75" x14ac:dyDescent="0.25">
      <c r="A26" s="48" t="s">
        <v>124</v>
      </c>
      <c r="B26" s="48"/>
      <c r="C26" s="48"/>
      <c r="D26" s="48"/>
      <c r="E26" s="48"/>
      <c r="F26" s="48"/>
    </row>
    <row r="27" spans="1:6" ht="51.75" x14ac:dyDescent="0.25">
      <c r="A27" s="5" t="s">
        <v>74</v>
      </c>
      <c r="B27" s="32" t="s">
        <v>24</v>
      </c>
      <c r="C27" s="33" t="s">
        <v>2</v>
      </c>
      <c r="D27" s="33"/>
      <c r="E27" s="33"/>
      <c r="F27" s="33" t="s">
        <v>25</v>
      </c>
    </row>
    <row r="28" spans="1:6" ht="37.5" x14ac:dyDescent="0.3">
      <c r="A28" s="2"/>
      <c r="B28" s="16" t="s">
        <v>88</v>
      </c>
      <c r="C28" s="1" t="s">
        <v>10</v>
      </c>
      <c r="D28" s="27">
        <f>SUM(D29:D30)</f>
        <v>4.8000000000000007</v>
      </c>
      <c r="E28" s="34">
        <f>SUM(G1)</f>
        <v>519.29999999999995</v>
      </c>
      <c r="F28" s="35">
        <f>SUM(E28*D28*12)</f>
        <v>29911.680000000004</v>
      </c>
    </row>
    <row r="29" spans="1:6" ht="18.75" x14ac:dyDescent="0.3">
      <c r="A29" s="2"/>
      <c r="B29" s="17" t="s">
        <v>89</v>
      </c>
      <c r="C29" s="5" t="s">
        <v>10</v>
      </c>
      <c r="D29" s="28">
        <v>3.18</v>
      </c>
      <c r="E29" s="34">
        <f>SUM(E28)</f>
        <v>519.29999999999995</v>
      </c>
      <c r="F29" s="35">
        <f t="shared" ref="F29:F54" si="0">SUM(E29*D29*12)</f>
        <v>19816.488000000001</v>
      </c>
    </row>
    <row r="30" spans="1:6" ht="18.75" x14ac:dyDescent="0.3">
      <c r="A30" s="2"/>
      <c r="B30" s="17" t="s">
        <v>90</v>
      </c>
      <c r="C30" s="5" t="s">
        <v>10</v>
      </c>
      <c r="D30" s="28">
        <v>1.62</v>
      </c>
      <c r="E30" s="34">
        <f t="shared" ref="E30:E54" si="1">SUM(E29)</f>
        <v>519.29999999999995</v>
      </c>
      <c r="F30" s="35">
        <f t="shared" si="0"/>
        <v>10095.191999999999</v>
      </c>
    </row>
    <row r="31" spans="1:6" ht="37.5" x14ac:dyDescent="0.3">
      <c r="A31" s="2"/>
      <c r="B31" s="18" t="s">
        <v>91</v>
      </c>
      <c r="C31" s="5" t="s">
        <v>10</v>
      </c>
      <c r="D31" s="27"/>
      <c r="E31" s="34">
        <f t="shared" si="1"/>
        <v>519.29999999999995</v>
      </c>
      <c r="F31" s="35">
        <f t="shared" si="0"/>
        <v>0</v>
      </c>
    </row>
    <row r="32" spans="1:6" ht="18.75" x14ac:dyDescent="0.3">
      <c r="A32" s="19" t="s">
        <v>92</v>
      </c>
      <c r="B32" s="20" t="s">
        <v>93</v>
      </c>
      <c r="C32" s="5" t="s">
        <v>10</v>
      </c>
      <c r="D32" s="29">
        <f t="shared" ref="D32" si="2">SUM(D33:D37)</f>
        <v>0.43</v>
      </c>
      <c r="E32" s="34">
        <f t="shared" si="1"/>
        <v>519.29999999999995</v>
      </c>
      <c r="F32" s="35">
        <f t="shared" si="0"/>
        <v>2679.5879999999997</v>
      </c>
    </row>
    <row r="33" spans="1:6" ht="18.75" x14ac:dyDescent="0.3">
      <c r="A33" s="21"/>
      <c r="B33" s="17" t="s">
        <v>94</v>
      </c>
      <c r="C33" s="5" t="s">
        <v>10</v>
      </c>
      <c r="D33" s="28">
        <v>0.14000000000000001</v>
      </c>
      <c r="E33" s="34">
        <f t="shared" si="1"/>
        <v>519.29999999999995</v>
      </c>
      <c r="F33" s="35">
        <f t="shared" si="0"/>
        <v>872.42399999999998</v>
      </c>
    </row>
    <row r="34" spans="1:6" ht="18.75" x14ac:dyDescent="0.3">
      <c r="A34" s="21"/>
      <c r="B34" s="17" t="s">
        <v>95</v>
      </c>
      <c r="C34" s="5" t="s">
        <v>10</v>
      </c>
      <c r="D34" s="28">
        <v>0.28999999999999998</v>
      </c>
      <c r="E34" s="34">
        <f t="shared" si="1"/>
        <v>519.29999999999995</v>
      </c>
      <c r="F34" s="35">
        <f t="shared" si="0"/>
        <v>1807.1639999999998</v>
      </c>
    </row>
    <row r="35" spans="1:6" ht="18.75" x14ac:dyDescent="0.3">
      <c r="A35" s="21"/>
      <c r="B35" s="17" t="s">
        <v>96</v>
      </c>
      <c r="C35" s="1" t="s">
        <v>10</v>
      </c>
      <c r="D35" s="30">
        <v>0</v>
      </c>
      <c r="E35" s="34">
        <f t="shared" si="1"/>
        <v>519.29999999999995</v>
      </c>
      <c r="F35" s="35">
        <f t="shared" si="0"/>
        <v>0</v>
      </c>
    </row>
    <row r="36" spans="1:6" ht="18.75" hidden="1" x14ac:dyDescent="0.3">
      <c r="A36" s="21"/>
      <c r="B36" s="17" t="s">
        <v>97</v>
      </c>
      <c r="C36" s="5" t="s">
        <v>10</v>
      </c>
      <c r="D36" s="30"/>
      <c r="E36" s="34">
        <f t="shared" si="1"/>
        <v>519.29999999999995</v>
      </c>
      <c r="F36" s="35">
        <f t="shared" si="0"/>
        <v>0</v>
      </c>
    </row>
    <row r="37" spans="1:6" ht="18.75" x14ac:dyDescent="0.3">
      <c r="A37" s="21"/>
      <c r="B37" s="17" t="s">
        <v>98</v>
      </c>
      <c r="C37" s="5" t="s">
        <v>10</v>
      </c>
      <c r="D37" s="30">
        <v>0</v>
      </c>
      <c r="E37" s="34">
        <f t="shared" si="1"/>
        <v>519.29999999999995</v>
      </c>
      <c r="F37" s="35">
        <f t="shared" si="0"/>
        <v>0</v>
      </c>
    </row>
    <row r="38" spans="1:6" ht="18.75" x14ac:dyDescent="0.3">
      <c r="A38" s="19" t="s">
        <v>99</v>
      </c>
      <c r="B38" s="20" t="s">
        <v>100</v>
      </c>
      <c r="C38" s="5" t="s">
        <v>10</v>
      </c>
      <c r="D38" s="31">
        <f>SUM(D39:D43)</f>
        <v>1.4000000000000001</v>
      </c>
      <c r="E38" s="34">
        <f t="shared" si="1"/>
        <v>519.29999999999995</v>
      </c>
      <c r="F38" s="35">
        <f t="shared" si="0"/>
        <v>8724.24</v>
      </c>
    </row>
    <row r="39" spans="1:6" ht="18.75" x14ac:dyDescent="0.3">
      <c r="A39" s="21"/>
      <c r="B39" s="17" t="s">
        <v>101</v>
      </c>
      <c r="C39" s="5" t="s">
        <v>10</v>
      </c>
      <c r="D39" s="30">
        <v>0.93</v>
      </c>
      <c r="E39" s="34">
        <f t="shared" si="1"/>
        <v>519.29999999999995</v>
      </c>
      <c r="F39" s="35">
        <f t="shared" si="0"/>
        <v>5795.387999999999</v>
      </c>
    </row>
    <row r="40" spans="1:6" ht="18.75" x14ac:dyDescent="0.3">
      <c r="A40" s="21"/>
      <c r="B40" s="17" t="s">
        <v>102</v>
      </c>
      <c r="C40" s="5" t="s">
        <v>10</v>
      </c>
      <c r="D40" s="30">
        <v>0.2</v>
      </c>
      <c r="E40" s="34">
        <f t="shared" si="1"/>
        <v>519.29999999999995</v>
      </c>
      <c r="F40" s="35">
        <f t="shared" si="0"/>
        <v>1246.32</v>
      </c>
    </row>
    <row r="41" spans="1:6" ht="18.75" x14ac:dyDescent="0.3">
      <c r="A41" s="21"/>
      <c r="B41" s="17" t="s">
        <v>103</v>
      </c>
      <c r="C41" s="5" t="s">
        <v>10</v>
      </c>
      <c r="D41" s="30">
        <v>0</v>
      </c>
      <c r="E41" s="34">
        <f t="shared" si="1"/>
        <v>519.29999999999995</v>
      </c>
      <c r="F41" s="35">
        <f t="shared" si="0"/>
        <v>0</v>
      </c>
    </row>
    <row r="42" spans="1:6" ht="18.75" x14ac:dyDescent="0.3">
      <c r="A42" s="21"/>
      <c r="B42" s="17" t="s">
        <v>104</v>
      </c>
      <c r="C42" s="5" t="s">
        <v>10</v>
      </c>
      <c r="D42" s="30">
        <v>0.2</v>
      </c>
      <c r="E42" s="34">
        <f t="shared" si="1"/>
        <v>519.29999999999995</v>
      </c>
      <c r="F42" s="35">
        <f t="shared" si="0"/>
        <v>1246.32</v>
      </c>
    </row>
    <row r="43" spans="1:6" ht="18.75" x14ac:dyDescent="0.3">
      <c r="A43" s="21"/>
      <c r="B43" s="17" t="s">
        <v>105</v>
      </c>
      <c r="C43" s="5" t="s">
        <v>10</v>
      </c>
      <c r="D43" s="30">
        <v>7.0000000000000007E-2</v>
      </c>
      <c r="E43" s="34">
        <f t="shared" si="1"/>
        <v>519.29999999999995</v>
      </c>
      <c r="F43" s="35">
        <f t="shared" si="0"/>
        <v>436.21199999999999</v>
      </c>
    </row>
    <row r="44" spans="1:6" ht="18.75" x14ac:dyDescent="0.3">
      <c r="A44" s="19" t="s">
        <v>106</v>
      </c>
      <c r="B44" s="20" t="s">
        <v>107</v>
      </c>
      <c r="C44" s="5" t="s">
        <v>10</v>
      </c>
      <c r="D44" s="31">
        <v>2.94</v>
      </c>
      <c r="E44" s="34">
        <f t="shared" si="1"/>
        <v>519.29999999999995</v>
      </c>
      <c r="F44" s="35">
        <f t="shared" si="0"/>
        <v>18320.903999999995</v>
      </c>
    </row>
    <row r="45" spans="1:6" ht="18.75" x14ac:dyDescent="0.3">
      <c r="A45" s="19" t="s">
        <v>108</v>
      </c>
      <c r="B45" s="20" t="s">
        <v>109</v>
      </c>
      <c r="C45" s="5" t="s">
        <v>10</v>
      </c>
      <c r="D45" s="31">
        <f>SUM(D46:D48)</f>
        <v>3.67</v>
      </c>
      <c r="E45" s="34">
        <f t="shared" si="1"/>
        <v>519.29999999999995</v>
      </c>
      <c r="F45" s="35">
        <f t="shared" si="0"/>
        <v>22869.971999999998</v>
      </c>
    </row>
    <row r="46" spans="1:6" ht="18.75" x14ac:dyDescent="0.3">
      <c r="A46" s="21"/>
      <c r="B46" s="17" t="s">
        <v>110</v>
      </c>
      <c r="C46" s="1" t="s">
        <v>10</v>
      </c>
      <c r="D46" s="30">
        <v>2.37</v>
      </c>
      <c r="E46" s="34">
        <f t="shared" si="1"/>
        <v>519.29999999999995</v>
      </c>
      <c r="F46" s="35">
        <f t="shared" si="0"/>
        <v>14768.892</v>
      </c>
    </row>
    <row r="47" spans="1:6" ht="18.75" x14ac:dyDescent="0.3">
      <c r="A47" s="21"/>
      <c r="B47" s="17" t="s">
        <v>111</v>
      </c>
      <c r="C47" s="5" t="s">
        <v>10</v>
      </c>
      <c r="D47" s="30">
        <v>1</v>
      </c>
      <c r="E47" s="34">
        <f t="shared" si="1"/>
        <v>519.29999999999995</v>
      </c>
      <c r="F47" s="35">
        <f t="shared" si="0"/>
        <v>6231.5999999999995</v>
      </c>
    </row>
    <row r="48" spans="1:6" ht="18.75" x14ac:dyDescent="0.3">
      <c r="A48" s="21"/>
      <c r="B48" s="17" t="s">
        <v>112</v>
      </c>
      <c r="C48" s="1" t="s">
        <v>10</v>
      </c>
      <c r="D48" s="30">
        <v>0.3</v>
      </c>
      <c r="E48" s="34">
        <f t="shared" si="1"/>
        <v>519.29999999999995</v>
      </c>
      <c r="F48" s="35">
        <f t="shared" si="0"/>
        <v>1869.48</v>
      </c>
    </row>
    <row r="49" spans="1:6" ht="18.75" x14ac:dyDescent="0.3">
      <c r="A49" s="19" t="s">
        <v>113</v>
      </c>
      <c r="B49" s="20" t="s">
        <v>114</v>
      </c>
      <c r="C49" s="5" t="s">
        <v>10</v>
      </c>
      <c r="D49" s="31">
        <v>1.94</v>
      </c>
      <c r="E49" s="34">
        <f t="shared" si="1"/>
        <v>519.29999999999995</v>
      </c>
      <c r="F49" s="35">
        <f t="shared" si="0"/>
        <v>12089.303999999998</v>
      </c>
    </row>
    <row r="50" spans="1:6" ht="48" x14ac:dyDescent="0.3">
      <c r="A50" s="19" t="s">
        <v>115</v>
      </c>
      <c r="B50" s="22" t="s">
        <v>116</v>
      </c>
      <c r="C50" s="5" t="s">
        <v>10</v>
      </c>
      <c r="D50" s="29">
        <v>0</v>
      </c>
      <c r="E50" s="34">
        <f t="shared" si="1"/>
        <v>519.29999999999995</v>
      </c>
      <c r="F50" s="35">
        <f t="shared" si="0"/>
        <v>0</v>
      </c>
    </row>
    <row r="51" spans="1:6" ht="48" x14ac:dyDescent="0.3">
      <c r="A51" s="19" t="s">
        <v>117</v>
      </c>
      <c r="B51" s="22" t="s">
        <v>118</v>
      </c>
      <c r="C51" s="5"/>
      <c r="D51" s="29">
        <v>0.19</v>
      </c>
      <c r="E51" s="34">
        <f t="shared" si="1"/>
        <v>519.29999999999995</v>
      </c>
      <c r="F51" s="35">
        <f t="shared" si="0"/>
        <v>1184.0039999999999</v>
      </c>
    </row>
    <row r="52" spans="1:6" ht="18.75" x14ac:dyDescent="0.3">
      <c r="A52" s="19" t="s">
        <v>119</v>
      </c>
      <c r="B52" s="20" t="s">
        <v>120</v>
      </c>
      <c r="C52" s="5"/>
      <c r="D52" s="29"/>
      <c r="E52" s="34">
        <f t="shared" si="1"/>
        <v>519.29999999999995</v>
      </c>
      <c r="F52" s="35">
        <f t="shared" si="0"/>
        <v>0</v>
      </c>
    </row>
    <row r="53" spans="1:6" ht="48" x14ac:dyDescent="0.3">
      <c r="A53" s="19" t="s">
        <v>121</v>
      </c>
      <c r="B53" s="22" t="s">
        <v>122</v>
      </c>
      <c r="C53" s="5"/>
      <c r="D53" s="29">
        <v>0</v>
      </c>
      <c r="E53" s="34">
        <f t="shared" si="1"/>
        <v>519.29999999999995</v>
      </c>
      <c r="F53" s="35">
        <f t="shared" si="0"/>
        <v>0</v>
      </c>
    </row>
    <row r="54" spans="1:6" ht="18.75" x14ac:dyDescent="0.3">
      <c r="A54" s="23"/>
      <c r="B54" s="23" t="s">
        <v>123</v>
      </c>
      <c r="C54" s="5" t="s">
        <v>10</v>
      </c>
      <c r="D54" s="5">
        <v>2.6</v>
      </c>
      <c r="E54" s="34">
        <f t="shared" si="1"/>
        <v>519.29999999999995</v>
      </c>
      <c r="F54" s="35">
        <f t="shared" si="0"/>
        <v>16202.159999999998</v>
      </c>
    </row>
    <row r="55" spans="1:6" ht="15.75" x14ac:dyDescent="0.25">
      <c r="A55" s="2"/>
      <c r="B55" s="26" t="s">
        <v>26</v>
      </c>
      <c r="C55" s="1" t="s">
        <v>10</v>
      </c>
      <c r="D55" s="36">
        <f>SUM(D28+D32+D38+D44+D45+D49+D50+D51+D53+D54)</f>
        <v>17.97</v>
      </c>
      <c r="E55" s="36"/>
      <c r="F55" s="36">
        <f t="shared" ref="F55" si="3">SUM(F28+F32+F38+F44+F45+F49+F50+F51+F53+F54)</f>
        <v>111981.852</v>
      </c>
    </row>
    <row r="56" spans="1:6" ht="15.75" x14ac:dyDescent="0.25">
      <c r="A56" s="62" t="s">
        <v>27</v>
      </c>
      <c r="B56" s="63"/>
      <c r="C56" s="63"/>
      <c r="D56" s="63"/>
      <c r="E56" s="63"/>
      <c r="F56" s="64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x14ac:dyDescent="0.25">
      <c r="A67" s="65" t="s">
        <v>32</v>
      </c>
      <c r="B67" s="65"/>
      <c r="C67" s="65"/>
      <c r="D67" s="65"/>
      <c r="E67" s="65"/>
      <c r="F67" s="65"/>
    </row>
    <row r="68" spans="1:6" ht="15.75" x14ac:dyDescent="0.25">
      <c r="A68" s="12">
        <v>29</v>
      </c>
      <c r="B68" s="9" t="s">
        <v>33</v>
      </c>
      <c r="C68" s="13" t="s">
        <v>34</v>
      </c>
      <c r="D68" s="24"/>
      <c r="E68" s="24"/>
      <c r="F68" s="39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49">
        <v>31</v>
      </c>
      <c r="B70" s="51" t="s">
        <v>37</v>
      </c>
      <c r="C70" s="53" t="s">
        <v>38</v>
      </c>
      <c r="D70" s="39"/>
      <c r="E70" s="39"/>
      <c r="F70" s="53"/>
    </row>
    <row r="71" spans="1:6" ht="15.75" x14ac:dyDescent="0.25">
      <c r="A71" s="50"/>
      <c r="B71" s="52"/>
      <c r="C71" s="54"/>
      <c r="D71" s="40"/>
      <c r="E71" s="40"/>
      <c r="F71" s="54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5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4"/>
      <c r="E83" s="24"/>
      <c r="F83" s="39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49">
        <v>31</v>
      </c>
      <c r="B85" s="51" t="s">
        <v>37</v>
      </c>
      <c r="C85" s="53" t="s">
        <v>38</v>
      </c>
      <c r="D85" s="39"/>
      <c r="E85" s="39"/>
      <c r="F85" s="53"/>
    </row>
    <row r="86" spans="1:6" ht="15.75" x14ac:dyDescent="0.25">
      <c r="A86" s="50"/>
      <c r="B86" s="52"/>
      <c r="C86" s="54"/>
      <c r="D86" s="40"/>
      <c r="E86" s="40"/>
      <c r="F86" s="54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5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4"/>
      <c r="E98" s="24"/>
      <c r="F98" s="39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49">
        <v>31</v>
      </c>
      <c r="B100" s="51" t="s">
        <v>37</v>
      </c>
      <c r="C100" s="53" t="s">
        <v>38</v>
      </c>
      <c r="D100" s="39"/>
      <c r="E100" s="39"/>
      <c r="F100" s="53"/>
    </row>
    <row r="101" spans="1:6" ht="15.75" x14ac:dyDescent="0.25">
      <c r="A101" s="50"/>
      <c r="B101" s="52"/>
      <c r="C101" s="54"/>
      <c r="D101" s="40"/>
      <c r="E101" s="40"/>
      <c r="F101" s="54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5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4"/>
      <c r="E113" s="24"/>
      <c r="F113" s="39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49">
        <v>31</v>
      </c>
      <c r="B115" s="51" t="s">
        <v>37</v>
      </c>
      <c r="C115" s="53" t="s">
        <v>38</v>
      </c>
      <c r="D115" s="39"/>
      <c r="E115" s="39"/>
      <c r="F115" s="53"/>
    </row>
    <row r="116" spans="1:6" ht="15.75" x14ac:dyDescent="0.25">
      <c r="A116" s="50"/>
      <c r="B116" s="52"/>
      <c r="C116" s="54"/>
      <c r="D116" s="40"/>
      <c r="E116" s="40"/>
      <c r="F116" s="54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5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4"/>
      <c r="E128" s="24"/>
      <c r="F128" s="39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49">
        <v>31</v>
      </c>
      <c r="B130" s="51" t="s">
        <v>37</v>
      </c>
      <c r="C130" s="53" t="s">
        <v>38</v>
      </c>
      <c r="D130" s="39"/>
      <c r="E130" s="39"/>
      <c r="F130" s="53"/>
    </row>
    <row r="131" spans="1:6" ht="15.75" x14ac:dyDescent="0.25">
      <c r="A131" s="50"/>
      <c r="B131" s="52"/>
      <c r="C131" s="54"/>
      <c r="D131" s="40"/>
      <c r="E131" s="40"/>
      <c r="F131" s="54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5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x14ac:dyDescent="0.25">
      <c r="A143" s="48" t="s">
        <v>53</v>
      </c>
      <c r="B143" s="48"/>
      <c r="C143" s="48"/>
      <c r="D143" s="48"/>
      <c r="E143" s="48"/>
      <c r="F143" s="48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46" workbookViewId="0">
      <selection activeCell="D46" sqref="D1:E104857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48" t="s">
        <v>126</v>
      </c>
      <c r="B1" s="48"/>
      <c r="C1" s="48"/>
      <c r="D1" s="48"/>
      <c r="E1" s="48"/>
      <c r="F1" s="48"/>
      <c r="G1" s="43">
        <v>528</v>
      </c>
    </row>
    <row r="2" spans="1:7" x14ac:dyDescent="0.25">
      <c r="A2" s="55"/>
      <c r="B2" s="56"/>
      <c r="C2" s="56"/>
      <c r="D2" s="56"/>
      <c r="E2" s="56"/>
      <c r="F2" s="57"/>
    </row>
    <row r="3" spans="1:7" x14ac:dyDescent="0.25">
      <c r="A3" s="55"/>
      <c r="B3" s="56"/>
      <c r="C3" s="56"/>
      <c r="D3" s="56"/>
      <c r="E3" s="56"/>
      <c r="F3" s="57"/>
    </row>
    <row r="4" spans="1:7" x14ac:dyDescent="0.25">
      <c r="A4" s="55"/>
      <c r="B4" s="56"/>
      <c r="C4" s="56"/>
      <c r="D4" s="56"/>
      <c r="E4" s="56"/>
      <c r="F4" s="57"/>
    </row>
    <row r="5" spans="1:7" x14ac:dyDescent="0.25">
      <c r="A5" s="58"/>
      <c r="B5" s="59"/>
      <c r="C5" s="59"/>
      <c r="D5" s="59"/>
      <c r="E5" s="59"/>
      <c r="F5" s="60"/>
    </row>
    <row r="6" spans="1:7" ht="31.5" x14ac:dyDescent="0.25">
      <c r="A6" s="1" t="s">
        <v>0</v>
      </c>
      <c r="B6" s="47" t="s">
        <v>1</v>
      </c>
      <c r="C6" s="47" t="s">
        <v>2</v>
      </c>
      <c r="D6" s="47"/>
      <c r="E6" s="47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>
        <v>4</v>
      </c>
      <c r="E7" s="3"/>
      <c r="F7" s="4">
        <v>45316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44927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45291</v>
      </c>
    </row>
    <row r="10" spans="1:7" ht="31.5" x14ac:dyDescent="0.25">
      <c r="A10" s="1" t="s">
        <v>0</v>
      </c>
      <c r="B10" s="47" t="s">
        <v>1</v>
      </c>
      <c r="C10" s="47" t="s">
        <v>2</v>
      </c>
      <c r="D10" s="47"/>
      <c r="E10" s="47"/>
      <c r="F10" s="1" t="s">
        <v>3</v>
      </c>
    </row>
    <row r="11" spans="1:7" ht="15.75" customHeight="1" x14ac:dyDescent="0.25">
      <c r="A11" s="61" t="s">
        <v>8</v>
      </c>
      <c r="B11" s="61"/>
      <c r="C11" s="61"/>
      <c r="D11" s="61"/>
      <c r="E11" s="61"/>
      <c r="F11" s="61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17424.16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7">
        <f>SUM(F55)</f>
        <v>54933.120000000003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8">
        <f>SUM(F14+F15-F25)</f>
        <v>50180.36</v>
      </c>
    </row>
    <row r="17" spans="1:6" ht="35.25" customHeight="1" x14ac:dyDescent="0.25">
      <c r="A17" s="5" t="s">
        <v>65</v>
      </c>
      <c r="B17" s="3" t="s">
        <v>15</v>
      </c>
      <c r="C17" s="5" t="s">
        <v>10</v>
      </c>
      <c r="D17" s="5"/>
      <c r="E17" s="5"/>
      <c r="F17" s="38">
        <f>SUM(F16)</f>
        <v>50180.36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50180.36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46">
        <f>F22-F55-F14</f>
        <v>-22176.920000000002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7">
        <v>22176.92</v>
      </c>
    </row>
    <row r="26" spans="1:6" ht="15.75" x14ac:dyDescent="0.25">
      <c r="A26" s="48" t="s">
        <v>124</v>
      </c>
      <c r="B26" s="48"/>
      <c r="C26" s="48"/>
      <c r="D26" s="48"/>
      <c r="E26" s="48"/>
      <c r="F26" s="48"/>
    </row>
    <row r="27" spans="1:6" ht="51.75" x14ac:dyDescent="0.25">
      <c r="A27" s="5" t="s">
        <v>74</v>
      </c>
      <c r="B27" s="32" t="s">
        <v>24</v>
      </c>
      <c r="C27" s="33" t="s">
        <v>2</v>
      </c>
      <c r="D27" s="33"/>
      <c r="E27" s="33"/>
      <c r="F27" s="33" t="s">
        <v>25</v>
      </c>
    </row>
    <row r="28" spans="1:6" ht="37.5" x14ac:dyDescent="0.3">
      <c r="A28" s="2"/>
      <c r="B28" s="16" t="s">
        <v>88</v>
      </c>
      <c r="C28" s="1" t="s">
        <v>10</v>
      </c>
      <c r="D28" s="27">
        <f>SUM(D29:D30)</f>
        <v>0</v>
      </c>
      <c r="E28" s="34">
        <f>SUM(G1)</f>
        <v>528</v>
      </c>
      <c r="F28" s="35">
        <f>SUM(E28*D28*12)</f>
        <v>0</v>
      </c>
    </row>
    <row r="29" spans="1:6" ht="18.75" x14ac:dyDescent="0.3">
      <c r="A29" s="2"/>
      <c r="B29" s="17" t="s">
        <v>89</v>
      </c>
      <c r="C29" s="5" t="s">
        <v>10</v>
      </c>
      <c r="D29" s="28">
        <v>0</v>
      </c>
      <c r="E29" s="34">
        <f>SUM(E28)</f>
        <v>528</v>
      </c>
      <c r="F29" s="35">
        <f t="shared" ref="F29:F54" si="0">SUM(E29*D29*12)</f>
        <v>0</v>
      </c>
    </row>
    <row r="30" spans="1:6" ht="18.75" x14ac:dyDescent="0.3">
      <c r="A30" s="2"/>
      <c r="B30" s="17" t="s">
        <v>90</v>
      </c>
      <c r="C30" s="5" t="s">
        <v>10</v>
      </c>
      <c r="D30" s="28">
        <v>0</v>
      </c>
      <c r="E30" s="34">
        <f t="shared" ref="E30:E54" si="1">SUM(E29)</f>
        <v>528</v>
      </c>
      <c r="F30" s="35">
        <f t="shared" si="0"/>
        <v>0</v>
      </c>
    </row>
    <row r="31" spans="1:6" ht="37.5" x14ac:dyDescent="0.3">
      <c r="A31" s="2"/>
      <c r="B31" s="18" t="s">
        <v>91</v>
      </c>
      <c r="C31" s="5" t="s">
        <v>10</v>
      </c>
      <c r="D31" s="27"/>
      <c r="E31" s="34">
        <f t="shared" si="1"/>
        <v>528</v>
      </c>
      <c r="F31" s="35">
        <f t="shared" si="0"/>
        <v>0</v>
      </c>
    </row>
    <row r="32" spans="1:6" ht="18.75" x14ac:dyDescent="0.3">
      <c r="A32" s="19" t="s">
        <v>92</v>
      </c>
      <c r="B32" s="20" t="s">
        <v>93</v>
      </c>
      <c r="C32" s="5" t="s">
        <v>10</v>
      </c>
      <c r="D32" s="29">
        <f t="shared" ref="D32" si="2">SUM(D33:D37)</f>
        <v>0</v>
      </c>
      <c r="E32" s="34">
        <f t="shared" si="1"/>
        <v>528</v>
      </c>
      <c r="F32" s="35">
        <f t="shared" si="0"/>
        <v>0</v>
      </c>
    </row>
    <row r="33" spans="1:6" ht="18.75" x14ac:dyDescent="0.3">
      <c r="A33" s="21"/>
      <c r="B33" s="17" t="s">
        <v>94</v>
      </c>
      <c r="C33" s="5" t="s">
        <v>10</v>
      </c>
      <c r="D33" s="28">
        <v>0</v>
      </c>
      <c r="E33" s="34">
        <f t="shared" si="1"/>
        <v>528</v>
      </c>
      <c r="F33" s="35">
        <f t="shared" si="0"/>
        <v>0</v>
      </c>
    </row>
    <row r="34" spans="1:6" ht="18.75" x14ac:dyDescent="0.3">
      <c r="A34" s="21"/>
      <c r="B34" s="17" t="s">
        <v>95</v>
      </c>
      <c r="C34" s="5" t="s">
        <v>10</v>
      </c>
      <c r="D34" s="28">
        <v>0</v>
      </c>
      <c r="E34" s="34">
        <f t="shared" si="1"/>
        <v>528</v>
      </c>
      <c r="F34" s="35">
        <f t="shared" si="0"/>
        <v>0</v>
      </c>
    </row>
    <row r="35" spans="1:6" ht="18.75" x14ac:dyDescent="0.3">
      <c r="A35" s="21"/>
      <c r="B35" s="17" t="s">
        <v>96</v>
      </c>
      <c r="C35" s="1" t="s">
        <v>10</v>
      </c>
      <c r="D35" s="30">
        <v>0</v>
      </c>
      <c r="E35" s="34">
        <f t="shared" si="1"/>
        <v>528</v>
      </c>
      <c r="F35" s="35">
        <f t="shared" si="0"/>
        <v>0</v>
      </c>
    </row>
    <row r="36" spans="1:6" ht="18.75" x14ac:dyDescent="0.3">
      <c r="A36" s="21"/>
      <c r="B36" s="17" t="s">
        <v>97</v>
      </c>
      <c r="C36" s="5" t="s">
        <v>10</v>
      </c>
      <c r="D36" s="30"/>
      <c r="E36" s="34">
        <f t="shared" si="1"/>
        <v>528</v>
      </c>
      <c r="F36" s="35">
        <f t="shared" si="0"/>
        <v>0</v>
      </c>
    </row>
    <row r="37" spans="1:6" ht="18.75" x14ac:dyDescent="0.3">
      <c r="A37" s="21"/>
      <c r="B37" s="17" t="s">
        <v>98</v>
      </c>
      <c r="C37" s="5" t="s">
        <v>10</v>
      </c>
      <c r="D37" s="30">
        <v>0</v>
      </c>
      <c r="E37" s="34">
        <f t="shared" si="1"/>
        <v>528</v>
      </c>
      <c r="F37" s="35">
        <f t="shared" si="0"/>
        <v>0</v>
      </c>
    </row>
    <row r="38" spans="1:6" ht="18.75" x14ac:dyDescent="0.3">
      <c r="A38" s="19" t="s">
        <v>99</v>
      </c>
      <c r="B38" s="20" t="s">
        <v>100</v>
      </c>
      <c r="C38" s="5" t="s">
        <v>10</v>
      </c>
      <c r="D38" s="31">
        <f>SUM(D39:D43)</f>
        <v>0</v>
      </c>
      <c r="E38" s="34">
        <f t="shared" si="1"/>
        <v>528</v>
      </c>
      <c r="F38" s="35">
        <f t="shared" si="0"/>
        <v>0</v>
      </c>
    </row>
    <row r="39" spans="1:6" ht="18.75" x14ac:dyDescent="0.3">
      <c r="A39" s="21"/>
      <c r="B39" s="17" t="s">
        <v>101</v>
      </c>
      <c r="C39" s="5" t="s">
        <v>10</v>
      </c>
      <c r="D39" s="30">
        <v>0</v>
      </c>
      <c r="E39" s="34">
        <f t="shared" si="1"/>
        <v>528</v>
      </c>
      <c r="F39" s="35">
        <f t="shared" si="0"/>
        <v>0</v>
      </c>
    </row>
    <row r="40" spans="1:6" ht="18.75" x14ac:dyDescent="0.3">
      <c r="A40" s="21"/>
      <c r="B40" s="17" t="s">
        <v>102</v>
      </c>
      <c r="C40" s="5" t="s">
        <v>10</v>
      </c>
      <c r="D40" s="30">
        <v>0</v>
      </c>
      <c r="E40" s="34">
        <f t="shared" si="1"/>
        <v>528</v>
      </c>
      <c r="F40" s="35">
        <f t="shared" si="0"/>
        <v>0</v>
      </c>
    </row>
    <row r="41" spans="1:6" ht="18.75" x14ac:dyDescent="0.3">
      <c r="A41" s="21"/>
      <c r="B41" s="17" t="s">
        <v>103</v>
      </c>
      <c r="C41" s="5" t="s">
        <v>10</v>
      </c>
      <c r="D41" s="30">
        <v>0</v>
      </c>
      <c r="E41" s="34">
        <f t="shared" si="1"/>
        <v>528</v>
      </c>
      <c r="F41" s="35">
        <f t="shared" si="0"/>
        <v>0</v>
      </c>
    </row>
    <row r="42" spans="1:6" ht="18.75" x14ac:dyDescent="0.3">
      <c r="A42" s="21"/>
      <c r="B42" s="17" t="s">
        <v>104</v>
      </c>
      <c r="C42" s="5" t="s">
        <v>10</v>
      </c>
      <c r="D42" s="30">
        <v>0</v>
      </c>
      <c r="E42" s="34">
        <f t="shared" si="1"/>
        <v>528</v>
      </c>
      <c r="F42" s="35">
        <f t="shared" si="0"/>
        <v>0</v>
      </c>
    </row>
    <row r="43" spans="1:6" ht="18.75" x14ac:dyDescent="0.3">
      <c r="A43" s="21"/>
      <c r="B43" s="17" t="s">
        <v>105</v>
      </c>
      <c r="C43" s="5" t="s">
        <v>10</v>
      </c>
      <c r="D43" s="30">
        <v>0</v>
      </c>
      <c r="E43" s="34">
        <f t="shared" si="1"/>
        <v>528</v>
      </c>
      <c r="F43" s="35">
        <f t="shared" si="0"/>
        <v>0</v>
      </c>
    </row>
    <row r="44" spans="1:6" ht="18.75" x14ac:dyDescent="0.3">
      <c r="A44" s="19" t="s">
        <v>106</v>
      </c>
      <c r="B44" s="20" t="s">
        <v>107</v>
      </c>
      <c r="C44" s="5" t="s">
        <v>10</v>
      </c>
      <c r="D44" s="31">
        <v>2.94</v>
      </c>
      <c r="E44" s="34">
        <f t="shared" si="1"/>
        <v>528</v>
      </c>
      <c r="F44" s="35">
        <f t="shared" si="0"/>
        <v>18627.84</v>
      </c>
    </row>
    <row r="45" spans="1:6" ht="18.75" x14ac:dyDescent="0.3">
      <c r="A45" s="19" t="s">
        <v>108</v>
      </c>
      <c r="B45" s="20" t="s">
        <v>109</v>
      </c>
      <c r="C45" s="5" t="s">
        <v>10</v>
      </c>
      <c r="D45" s="31">
        <f>SUM(D46:D48)</f>
        <v>1</v>
      </c>
      <c r="E45" s="34">
        <f t="shared" si="1"/>
        <v>528</v>
      </c>
      <c r="F45" s="35">
        <f t="shared" si="0"/>
        <v>6336</v>
      </c>
    </row>
    <row r="46" spans="1:6" ht="18.75" x14ac:dyDescent="0.3">
      <c r="A46" s="21"/>
      <c r="B46" s="17" t="s">
        <v>110</v>
      </c>
      <c r="C46" s="1" t="s">
        <v>10</v>
      </c>
      <c r="D46" s="30">
        <v>0</v>
      </c>
      <c r="E46" s="34">
        <f t="shared" si="1"/>
        <v>528</v>
      </c>
      <c r="F46" s="35">
        <f t="shared" si="0"/>
        <v>0</v>
      </c>
    </row>
    <row r="47" spans="1:6" ht="18.75" x14ac:dyDescent="0.3">
      <c r="A47" s="21"/>
      <c r="B47" s="17" t="s">
        <v>111</v>
      </c>
      <c r="C47" s="5" t="s">
        <v>10</v>
      </c>
      <c r="D47" s="30">
        <v>1</v>
      </c>
      <c r="E47" s="34">
        <f t="shared" si="1"/>
        <v>528</v>
      </c>
      <c r="F47" s="35">
        <f t="shared" si="0"/>
        <v>6336</v>
      </c>
    </row>
    <row r="48" spans="1:6" ht="18.75" x14ac:dyDescent="0.3">
      <c r="A48" s="21"/>
      <c r="B48" s="17" t="s">
        <v>112</v>
      </c>
      <c r="C48" s="1" t="s">
        <v>10</v>
      </c>
      <c r="D48" s="30">
        <v>0</v>
      </c>
      <c r="E48" s="34">
        <f t="shared" si="1"/>
        <v>528</v>
      </c>
      <c r="F48" s="35">
        <f t="shared" si="0"/>
        <v>0</v>
      </c>
    </row>
    <row r="49" spans="1:6" ht="18.75" x14ac:dyDescent="0.3">
      <c r="A49" s="19" t="s">
        <v>113</v>
      </c>
      <c r="B49" s="20" t="s">
        <v>114</v>
      </c>
      <c r="C49" s="5" t="s">
        <v>10</v>
      </c>
      <c r="D49" s="31">
        <v>1.94</v>
      </c>
      <c r="E49" s="34">
        <f t="shared" si="1"/>
        <v>528</v>
      </c>
      <c r="F49" s="35">
        <f t="shared" si="0"/>
        <v>12291.84</v>
      </c>
    </row>
    <row r="50" spans="1:6" ht="48" x14ac:dyDescent="0.3">
      <c r="A50" s="19" t="s">
        <v>115</v>
      </c>
      <c r="B50" s="22" t="s">
        <v>116</v>
      </c>
      <c r="C50" s="5" t="s">
        <v>10</v>
      </c>
      <c r="D50" s="29">
        <v>0</v>
      </c>
      <c r="E50" s="34">
        <f t="shared" si="1"/>
        <v>528</v>
      </c>
      <c r="F50" s="35">
        <f t="shared" si="0"/>
        <v>0</v>
      </c>
    </row>
    <row r="51" spans="1:6" ht="48" x14ac:dyDescent="0.3">
      <c r="A51" s="19" t="s">
        <v>117</v>
      </c>
      <c r="B51" s="22" t="s">
        <v>118</v>
      </c>
      <c r="C51" s="5"/>
      <c r="D51" s="29">
        <v>0.19</v>
      </c>
      <c r="E51" s="34">
        <f t="shared" si="1"/>
        <v>528</v>
      </c>
      <c r="F51" s="35">
        <f t="shared" si="0"/>
        <v>1203.8400000000001</v>
      </c>
    </row>
    <row r="52" spans="1:6" ht="18.75" x14ac:dyDescent="0.3">
      <c r="A52" s="19" t="s">
        <v>119</v>
      </c>
      <c r="B52" s="20" t="s">
        <v>120</v>
      </c>
      <c r="C52" s="5"/>
      <c r="D52" s="29"/>
      <c r="E52" s="34">
        <f t="shared" si="1"/>
        <v>528</v>
      </c>
      <c r="F52" s="35">
        <f t="shared" si="0"/>
        <v>0</v>
      </c>
    </row>
    <row r="53" spans="1:6" ht="48" x14ac:dyDescent="0.3">
      <c r="A53" s="19" t="s">
        <v>121</v>
      </c>
      <c r="B53" s="22" t="s">
        <v>122</v>
      </c>
      <c r="C53" s="5"/>
      <c r="D53" s="29">
        <v>0</v>
      </c>
      <c r="E53" s="34">
        <f t="shared" si="1"/>
        <v>528</v>
      </c>
      <c r="F53" s="35">
        <f t="shared" si="0"/>
        <v>0</v>
      </c>
    </row>
    <row r="54" spans="1:6" ht="18.75" x14ac:dyDescent="0.3">
      <c r="A54" s="23"/>
      <c r="B54" s="23" t="s">
        <v>123</v>
      </c>
      <c r="C54" s="5" t="s">
        <v>10</v>
      </c>
      <c r="D54" s="5">
        <v>2.6</v>
      </c>
      <c r="E54" s="34">
        <f t="shared" si="1"/>
        <v>528</v>
      </c>
      <c r="F54" s="35">
        <f t="shared" si="0"/>
        <v>16473.599999999999</v>
      </c>
    </row>
    <row r="55" spans="1:6" ht="15.75" x14ac:dyDescent="0.25">
      <c r="A55" s="2"/>
      <c r="B55" s="26" t="s">
        <v>26</v>
      </c>
      <c r="C55" s="1" t="s">
        <v>10</v>
      </c>
      <c r="D55" s="36">
        <f>SUM(D28+D32+D38+D44+D45+D49+D50+D51+D53+D54)</f>
        <v>8.67</v>
      </c>
      <c r="E55" s="36"/>
      <c r="F55" s="36">
        <f t="shared" ref="F55" si="3">SUM(F28+F32+F38+F44+F45+F49+F50+F51+F53+F54)</f>
        <v>54933.120000000003</v>
      </c>
    </row>
    <row r="56" spans="1:6" ht="15.75" x14ac:dyDescent="0.25">
      <c r="A56" s="62" t="s">
        <v>27</v>
      </c>
      <c r="B56" s="63"/>
      <c r="C56" s="63"/>
      <c r="D56" s="63"/>
      <c r="E56" s="63"/>
      <c r="F56" s="64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x14ac:dyDescent="0.25">
      <c r="A67" s="65" t="s">
        <v>32</v>
      </c>
      <c r="B67" s="65"/>
      <c r="C67" s="65"/>
      <c r="D67" s="65"/>
      <c r="E67" s="65"/>
      <c r="F67" s="65"/>
    </row>
    <row r="68" spans="1:6" ht="15.75" x14ac:dyDescent="0.25">
      <c r="A68" s="12">
        <v>29</v>
      </c>
      <c r="B68" s="9" t="s">
        <v>33</v>
      </c>
      <c r="C68" s="13" t="s">
        <v>34</v>
      </c>
      <c r="D68" s="24"/>
      <c r="E68" s="24"/>
      <c r="F68" s="14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49">
        <v>31</v>
      </c>
      <c r="B70" s="51" t="s">
        <v>37</v>
      </c>
      <c r="C70" s="53" t="s">
        <v>38</v>
      </c>
      <c r="D70" s="14"/>
      <c r="E70" s="14"/>
      <c r="F70" s="53"/>
    </row>
    <row r="71" spans="1:6" ht="15.75" x14ac:dyDescent="0.25">
      <c r="A71" s="50"/>
      <c r="B71" s="52"/>
      <c r="C71" s="54"/>
      <c r="D71" s="25"/>
      <c r="E71" s="25"/>
      <c r="F71" s="54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5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4"/>
      <c r="E83" s="24"/>
      <c r="F83" s="14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49">
        <v>31</v>
      </c>
      <c r="B85" s="51" t="s">
        <v>37</v>
      </c>
      <c r="C85" s="53" t="s">
        <v>38</v>
      </c>
      <c r="D85" s="14"/>
      <c r="E85" s="14"/>
      <c r="F85" s="53"/>
    </row>
    <row r="86" spans="1:6" ht="15.75" x14ac:dyDescent="0.25">
      <c r="A86" s="50"/>
      <c r="B86" s="52"/>
      <c r="C86" s="54"/>
      <c r="D86" s="25"/>
      <c r="E86" s="25"/>
      <c r="F86" s="54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5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4"/>
      <c r="E98" s="24"/>
      <c r="F98" s="14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49">
        <v>31</v>
      </c>
      <c r="B100" s="51" t="s">
        <v>37</v>
      </c>
      <c r="C100" s="53" t="s">
        <v>38</v>
      </c>
      <c r="D100" s="14"/>
      <c r="E100" s="14"/>
      <c r="F100" s="53"/>
    </row>
    <row r="101" spans="1:6" ht="15.75" x14ac:dyDescent="0.25">
      <c r="A101" s="50"/>
      <c r="B101" s="52"/>
      <c r="C101" s="54"/>
      <c r="D101" s="25"/>
      <c r="E101" s="25"/>
      <c r="F101" s="54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5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4"/>
      <c r="E113" s="24"/>
      <c r="F113" s="14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49">
        <v>31</v>
      </c>
      <c r="B115" s="51" t="s">
        <v>37</v>
      </c>
      <c r="C115" s="53" t="s">
        <v>38</v>
      </c>
      <c r="D115" s="14"/>
      <c r="E115" s="14"/>
      <c r="F115" s="53"/>
    </row>
    <row r="116" spans="1:6" ht="15.75" x14ac:dyDescent="0.25">
      <c r="A116" s="50"/>
      <c r="B116" s="52"/>
      <c r="C116" s="54"/>
      <c r="D116" s="25"/>
      <c r="E116" s="25"/>
      <c r="F116" s="54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5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4"/>
      <c r="E128" s="24"/>
      <c r="F128" s="14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49">
        <v>31</v>
      </c>
      <c r="B130" s="51" t="s">
        <v>37</v>
      </c>
      <c r="C130" s="53" t="s">
        <v>38</v>
      </c>
      <c r="D130" s="14"/>
      <c r="E130" s="14"/>
      <c r="F130" s="53"/>
    </row>
    <row r="131" spans="1:6" ht="15.75" x14ac:dyDescent="0.25">
      <c r="A131" s="50"/>
      <c r="B131" s="52"/>
      <c r="C131" s="54"/>
      <c r="D131" s="25"/>
      <c r="E131" s="25"/>
      <c r="F131" s="54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5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x14ac:dyDescent="0.25">
      <c r="A143" s="48" t="s">
        <v>53</v>
      </c>
      <c r="B143" s="48"/>
      <c r="C143" s="48"/>
      <c r="D143" s="48"/>
      <c r="E143" s="48"/>
      <c r="F143" s="48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43" workbookViewId="0">
      <selection activeCell="D43" sqref="D1:E104857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48" t="s">
        <v>131</v>
      </c>
      <c r="B1" s="48"/>
      <c r="C1" s="48"/>
      <c r="D1" s="48"/>
      <c r="E1" s="48"/>
      <c r="F1" s="48"/>
      <c r="G1" s="43">
        <v>587.4</v>
      </c>
    </row>
    <row r="2" spans="1:7" x14ac:dyDescent="0.25">
      <c r="A2" s="55"/>
      <c r="B2" s="56"/>
      <c r="C2" s="56"/>
      <c r="D2" s="56"/>
      <c r="E2" s="56"/>
      <c r="F2" s="57"/>
    </row>
    <row r="3" spans="1:7" x14ac:dyDescent="0.25">
      <c r="A3" s="55"/>
      <c r="B3" s="56"/>
      <c r="C3" s="56"/>
      <c r="D3" s="56"/>
      <c r="E3" s="56"/>
      <c r="F3" s="57"/>
    </row>
    <row r="4" spans="1:7" x14ac:dyDescent="0.25">
      <c r="A4" s="55"/>
      <c r="B4" s="56"/>
      <c r="C4" s="56"/>
      <c r="D4" s="56"/>
      <c r="E4" s="56"/>
      <c r="F4" s="57"/>
    </row>
    <row r="5" spans="1:7" x14ac:dyDescent="0.25">
      <c r="A5" s="58"/>
      <c r="B5" s="59"/>
      <c r="C5" s="59"/>
      <c r="D5" s="59"/>
      <c r="E5" s="59"/>
      <c r="F5" s="60"/>
    </row>
    <row r="6" spans="1:7" ht="31.5" x14ac:dyDescent="0.25">
      <c r="A6" s="1" t="s">
        <v>0</v>
      </c>
      <c r="B6" s="47" t="s">
        <v>1</v>
      </c>
      <c r="C6" s="47" t="s">
        <v>2</v>
      </c>
      <c r="D6" s="47"/>
      <c r="E6" s="47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>
        <v>4</v>
      </c>
      <c r="E7" s="3"/>
      <c r="F7" s="4">
        <v>45316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44927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45291</v>
      </c>
    </row>
    <row r="10" spans="1:7" ht="31.5" x14ac:dyDescent="0.25">
      <c r="A10" s="1" t="s">
        <v>0</v>
      </c>
      <c r="B10" s="47" t="s">
        <v>1</v>
      </c>
      <c r="C10" s="47" t="s">
        <v>2</v>
      </c>
      <c r="D10" s="47"/>
      <c r="E10" s="47"/>
      <c r="F10" s="1" t="s">
        <v>3</v>
      </c>
    </row>
    <row r="11" spans="1:7" ht="15.75" customHeight="1" x14ac:dyDescent="0.25">
      <c r="A11" s="61" t="s">
        <v>8</v>
      </c>
      <c r="B11" s="61"/>
      <c r="C11" s="61"/>
      <c r="D11" s="61"/>
      <c r="E11" s="61"/>
      <c r="F11" s="61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99072.1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7">
        <f>SUM(F55)</f>
        <v>129415.96799999999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8">
        <f>SUM(F14+F15-F25)</f>
        <v>94632.067999999999</v>
      </c>
    </row>
    <row r="17" spans="1:6" ht="31.5" x14ac:dyDescent="0.25">
      <c r="A17" s="5" t="s">
        <v>65</v>
      </c>
      <c r="B17" s="3" t="s">
        <v>15</v>
      </c>
      <c r="C17" s="5" t="s">
        <v>10</v>
      </c>
      <c r="D17" s="5"/>
      <c r="E17" s="5"/>
      <c r="F17" s="38">
        <f>SUM(F16)</f>
        <v>94632.067999999999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94632.067999999999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46">
        <f>F22-F55-F14</f>
        <v>-133856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7">
        <v>133856</v>
      </c>
    </row>
    <row r="26" spans="1:6" ht="15.75" x14ac:dyDescent="0.25">
      <c r="A26" s="48" t="s">
        <v>124</v>
      </c>
      <c r="B26" s="48"/>
      <c r="C26" s="48"/>
      <c r="D26" s="48"/>
      <c r="E26" s="48"/>
      <c r="F26" s="48"/>
    </row>
    <row r="27" spans="1:6" ht="51.75" x14ac:dyDescent="0.25">
      <c r="A27" s="5" t="s">
        <v>74</v>
      </c>
      <c r="B27" s="32" t="s">
        <v>24</v>
      </c>
      <c r="C27" s="33" t="s">
        <v>2</v>
      </c>
      <c r="D27" s="33"/>
      <c r="E27" s="33"/>
      <c r="F27" s="33" t="s">
        <v>25</v>
      </c>
    </row>
    <row r="28" spans="1:6" ht="37.5" x14ac:dyDescent="0.3">
      <c r="A28" s="2"/>
      <c r="B28" s="16" t="s">
        <v>88</v>
      </c>
      <c r="C28" s="1" t="s">
        <v>10</v>
      </c>
      <c r="D28" s="27">
        <f>SUM(D29:D30)</f>
        <v>4.8000000000000007</v>
      </c>
      <c r="E28" s="34">
        <f>SUM(G1)</f>
        <v>587.4</v>
      </c>
      <c r="F28" s="35">
        <f>SUM(E28*D28*12)</f>
        <v>33834.240000000005</v>
      </c>
    </row>
    <row r="29" spans="1:6" ht="18.75" x14ac:dyDescent="0.3">
      <c r="A29" s="2"/>
      <c r="B29" s="17" t="s">
        <v>89</v>
      </c>
      <c r="C29" s="5" t="s">
        <v>10</v>
      </c>
      <c r="D29" s="28">
        <v>3.18</v>
      </c>
      <c r="E29" s="34">
        <f>SUM(E28)</f>
        <v>587.4</v>
      </c>
      <c r="F29" s="35">
        <f t="shared" ref="F29:F54" si="0">SUM(E29*D29*12)</f>
        <v>22415.184000000001</v>
      </c>
    </row>
    <row r="30" spans="1:6" ht="18.75" x14ac:dyDescent="0.3">
      <c r="A30" s="2"/>
      <c r="B30" s="17" t="s">
        <v>90</v>
      </c>
      <c r="C30" s="5" t="s">
        <v>10</v>
      </c>
      <c r="D30" s="28">
        <v>1.62</v>
      </c>
      <c r="E30" s="34">
        <f t="shared" ref="E30:E54" si="1">SUM(E29)</f>
        <v>587.4</v>
      </c>
      <c r="F30" s="35">
        <f t="shared" si="0"/>
        <v>11419.056</v>
      </c>
    </row>
    <row r="31" spans="1:6" ht="37.5" x14ac:dyDescent="0.3">
      <c r="A31" s="2"/>
      <c r="B31" s="18" t="s">
        <v>91</v>
      </c>
      <c r="C31" s="5" t="s">
        <v>10</v>
      </c>
      <c r="D31" s="27"/>
      <c r="E31" s="34">
        <f t="shared" si="1"/>
        <v>587.4</v>
      </c>
      <c r="F31" s="35">
        <f t="shared" si="0"/>
        <v>0</v>
      </c>
    </row>
    <row r="32" spans="1:6" ht="18.75" x14ac:dyDescent="0.3">
      <c r="A32" s="19" t="s">
        <v>92</v>
      </c>
      <c r="B32" s="20" t="s">
        <v>93</v>
      </c>
      <c r="C32" s="5" t="s">
        <v>10</v>
      </c>
      <c r="D32" s="29">
        <f t="shared" ref="D32" si="2">SUM(D33:D37)</f>
        <v>0.82000000000000006</v>
      </c>
      <c r="E32" s="34">
        <f t="shared" si="1"/>
        <v>587.4</v>
      </c>
      <c r="F32" s="35">
        <f t="shared" si="0"/>
        <v>5780.0159999999996</v>
      </c>
    </row>
    <row r="33" spans="1:6" ht="18.75" x14ac:dyDescent="0.3">
      <c r="A33" s="21"/>
      <c r="B33" s="17" t="s">
        <v>94</v>
      </c>
      <c r="C33" s="5" t="s">
        <v>10</v>
      </c>
      <c r="D33" s="28">
        <v>0.14000000000000001</v>
      </c>
      <c r="E33" s="34">
        <f t="shared" si="1"/>
        <v>587.4</v>
      </c>
      <c r="F33" s="35">
        <f t="shared" si="0"/>
        <v>986.83200000000011</v>
      </c>
    </row>
    <row r="34" spans="1:6" ht="18.75" x14ac:dyDescent="0.3">
      <c r="A34" s="21"/>
      <c r="B34" s="17" t="s">
        <v>95</v>
      </c>
      <c r="C34" s="5" t="s">
        <v>10</v>
      </c>
      <c r="D34" s="28">
        <v>0.28999999999999998</v>
      </c>
      <c r="E34" s="34">
        <f t="shared" si="1"/>
        <v>587.4</v>
      </c>
      <c r="F34" s="35">
        <f t="shared" si="0"/>
        <v>2044.1519999999996</v>
      </c>
    </row>
    <row r="35" spans="1:6" ht="18.75" x14ac:dyDescent="0.3">
      <c r="A35" s="21"/>
      <c r="B35" s="17" t="s">
        <v>96</v>
      </c>
      <c r="C35" s="1" t="s">
        <v>10</v>
      </c>
      <c r="D35" s="30">
        <v>0.13</v>
      </c>
      <c r="E35" s="34">
        <f t="shared" si="1"/>
        <v>587.4</v>
      </c>
      <c r="F35" s="35">
        <f t="shared" si="0"/>
        <v>916.34399999999994</v>
      </c>
    </row>
    <row r="36" spans="1:6" ht="18.75" x14ac:dyDescent="0.3">
      <c r="A36" s="21"/>
      <c r="B36" s="17" t="s">
        <v>97</v>
      </c>
      <c r="C36" s="5" t="s">
        <v>10</v>
      </c>
      <c r="D36" s="30"/>
      <c r="E36" s="34">
        <f t="shared" si="1"/>
        <v>587.4</v>
      </c>
      <c r="F36" s="35">
        <f t="shared" si="0"/>
        <v>0</v>
      </c>
    </row>
    <row r="37" spans="1:6" ht="18.75" x14ac:dyDescent="0.3">
      <c r="A37" s="21"/>
      <c r="B37" s="17" t="s">
        <v>98</v>
      </c>
      <c r="C37" s="5" t="s">
        <v>10</v>
      </c>
      <c r="D37" s="30">
        <v>0.26</v>
      </c>
      <c r="E37" s="34">
        <f t="shared" si="1"/>
        <v>587.4</v>
      </c>
      <c r="F37" s="35">
        <f t="shared" si="0"/>
        <v>1832.6879999999999</v>
      </c>
    </row>
    <row r="38" spans="1:6" ht="18.75" x14ac:dyDescent="0.3">
      <c r="A38" s="19" t="s">
        <v>99</v>
      </c>
      <c r="B38" s="20" t="s">
        <v>100</v>
      </c>
      <c r="C38" s="5" t="s">
        <v>10</v>
      </c>
      <c r="D38" s="31">
        <f>SUM(D39:D43)</f>
        <v>1.4000000000000001</v>
      </c>
      <c r="E38" s="34">
        <f t="shared" si="1"/>
        <v>587.4</v>
      </c>
      <c r="F38" s="35">
        <f t="shared" si="0"/>
        <v>9868.32</v>
      </c>
    </row>
    <row r="39" spans="1:6" ht="18.75" x14ac:dyDescent="0.3">
      <c r="A39" s="21"/>
      <c r="B39" s="17" t="s">
        <v>101</v>
      </c>
      <c r="C39" s="5" t="s">
        <v>10</v>
      </c>
      <c r="D39" s="30">
        <v>0.93</v>
      </c>
      <c r="E39" s="34">
        <f t="shared" si="1"/>
        <v>587.4</v>
      </c>
      <c r="F39" s="35">
        <f t="shared" si="0"/>
        <v>6555.384</v>
      </c>
    </row>
    <row r="40" spans="1:6" ht="18.75" x14ac:dyDescent="0.3">
      <c r="A40" s="21"/>
      <c r="B40" s="17" t="s">
        <v>102</v>
      </c>
      <c r="C40" s="5" t="s">
        <v>10</v>
      </c>
      <c r="D40" s="30">
        <v>0.2</v>
      </c>
      <c r="E40" s="34">
        <f t="shared" si="1"/>
        <v>587.4</v>
      </c>
      <c r="F40" s="35">
        <f t="shared" si="0"/>
        <v>1409.76</v>
      </c>
    </row>
    <row r="41" spans="1:6" ht="18.75" x14ac:dyDescent="0.3">
      <c r="A41" s="21"/>
      <c r="B41" s="17" t="s">
        <v>103</v>
      </c>
      <c r="C41" s="5" t="s">
        <v>10</v>
      </c>
      <c r="D41" s="30">
        <v>0</v>
      </c>
      <c r="E41" s="34">
        <f t="shared" si="1"/>
        <v>587.4</v>
      </c>
      <c r="F41" s="35">
        <f t="shared" si="0"/>
        <v>0</v>
      </c>
    </row>
    <row r="42" spans="1:6" ht="18.75" x14ac:dyDescent="0.3">
      <c r="A42" s="21"/>
      <c r="B42" s="17" t="s">
        <v>104</v>
      </c>
      <c r="C42" s="5" t="s">
        <v>10</v>
      </c>
      <c r="D42" s="30">
        <v>0.2</v>
      </c>
      <c r="E42" s="34">
        <f t="shared" si="1"/>
        <v>587.4</v>
      </c>
      <c r="F42" s="35">
        <f t="shared" si="0"/>
        <v>1409.76</v>
      </c>
    </row>
    <row r="43" spans="1:6" ht="18.75" x14ac:dyDescent="0.3">
      <c r="A43" s="21"/>
      <c r="B43" s="17" t="s">
        <v>105</v>
      </c>
      <c r="C43" s="5" t="s">
        <v>10</v>
      </c>
      <c r="D43" s="30">
        <v>7.0000000000000007E-2</v>
      </c>
      <c r="E43" s="34">
        <f t="shared" si="1"/>
        <v>587.4</v>
      </c>
      <c r="F43" s="35">
        <f t="shared" si="0"/>
        <v>493.41600000000005</v>
      </c>
    </row>
    <row r="44" spans="1:6" ht="18.75" x14ac:dyDescent="0.3">
      <c r="A44" s="19" t="s">
        <v>106</v>
      </c>
      <c r="B44" s="20" t="s">
        <v>107</v>
      </c>
      <c r="C44" s="5" t="s">
        <v>10</v>
      </c>
      <c r="D44" s="31">
        <v>2.94</v>
      </c>
      <c r="E44" s="34">
        <f t="shared" si="1"/>
        <v>587.4</v>
      </c>
      <c r="F44" s="35">
        <f t="shared" si="0"/>
        <v>20723.471999999998</v>
      </c>
    </row>
    <row r="45" spans="1:6" ht="18.75" x14ac:dyDescent="0.3">
      <c r="A45" s="19" t="s">
        <v>108</v>
      </c>
      <c r="B45" s="20" t="s">
        <v>109</v>
      </c>
      <c r="C45" s="5" t="s">
        <v>10</v>
      </c>
      <c r="D45" s="31">
        <f>SUM(D46:D48)</f>
        <v>3.67</v>
      </c>
      <c r="E45" s="34">
        <f t="shared" si="1"/>
        <v>587.4</v>
      </c>
      <c r="F45" s="35">
        <f t="shared" si="0"/>
        <v>25869.095999999998</v>
      </c>
    </row>
    <row r="46" spans="1:6" ht="18.75" x14ac:dyDescent="0.3">
      <c r="A46" s="21"/>
      <c r="B46" s="17" t="s">
        <v>110</v>
      </c>
      <c r="C46" s="1" t="s">
        <v>10</v>
      </c>
      <c r="D46" s="30">
        <v>2.37</v>
      </c>
      <c r="E46" s="34">
        <f t="shared" si="1"/>
        <v>587.4</v>
      </c>
      <c r="F46" s="35">
        <f t="shared" si="0"/>
        <v>16705.655999999999</v>
      </c>
    </row>
    <row r="47" spans="1:6" ht="18.75" x14ac:dyDescent="0.3">
      <c r="A47" s="21"/>
      <c r="B47" s="17" t="s">
        <v>111</v>
      </c>
      <c r="C47" s="5" t="s">
        <v>10</v>
      </c>
      <c r="D47" s="30">
        <v>1</v>
      </c>
      <c r="E47" s="34">
        <f t="shared" si="1"/>
        <v>587.4</v>
      </c>
      <c r="F47" s="35">
        <f t="shared" si="0"/>
        <v>7048.7999999999993</v>
      </c>
    </row>
    <row r="48" spans="1:6" ht="18.75" x14ac:dyDescent="0.3">
      <c r="A48" s="21"/>
      <c r="B48" s="17" t="s">
        <v>112</v>
      </c>
      <c r="C48" s="1" t="s">
        <v>10</v>
      </c>
      <c r="D48" s="30">
        <v>0.3</v>
      </c>
      <c r="E48" s="34">
        <f t="shared" si="1"/>
        <v>587.4</v>
      </c>
      <c r="F48" s="35">
        <f t="shared" si="0"/>
        <v>2114.64</v>
      </c>
    </row>
    <row r="49" spans="1:6" ht="18.75" x14ac:dyDescent="0.3">
      <c r="A49" s="19" t="s">
        <v>113</v>
      </c>
      <c r="B49" s="20" t="s">
        <v>114</v>
      </c>
      <c r="C49" s="5" t="s">
        <v>10</v>
      </c>
      <c r="D49" s="31">
        <v>1.94</v>
      </c>
      <c r="E49" s="34">
        <f t="shared" si="1"/>
        <v>587.4</v>
      </c>
      <c r="F49" s="35">
        <f t="shared" si="0"/>
        <v>13674.671999999999</v>
      </c>
    </row>
    <row r="50" spans="1:6" ht="48" x14ac:dyDescent="0.3">
      <c r="A50" s="19" t="s">
        <v>115</v>
      </c>
      <c r="B50" s="22" t="s">
        <v>116</v>
      </c>
      <c r="C50" s="5" t="s">
        <v>10</v>
      </c>
      <c r="D50" s="29">
        <v>0</v>
      </c>
      <c r="E50" s="34">
        <f t="shared" si="1"/>
        <v>587.4</v>
      </c>
      <c r="F50" s="35">
        <f t="shared" si="0"/>
        <v>0</v>
      </c>
    </row>
    <row r="51" spans="1:6" ht="48" x14ac:dyDescent="0.3">
      <c r="A51" s="19" t="s">
        <v>117</v>
      </c>
      <c r="B51" s="22" t="s">
        <v>118</v>
      </c>
      <c r="C51" s="5"/>
      <c r="D51" s="29">
        <v>0.19</v>
      </c>
      <c r="E51" s="34">
        <f t="shared" si="1"/>
        <v>587.4</v>
      </c>
      <c r="F51" s="35">
        <f t="shared" si="0"/>
        <v>1339.2719999999999</v>
      </c>
    </row>
    <row r="52" spans="1:6" ht="18.75" x14ac:dyDescent="0.3">
      <c r="A52" s="19" t="s">
        <v>119</v>
      </c>
      <c r="B52" s="20" t="s">
        <v>120</v>
      </c>
      <c r="C52" s="5"/>
      <c r="D52" s="29"/>
      <c r="E52" s="34">
        <f t="shared" si="1"/>
        <v>587.4</v>
      </c>
      <c r="F52" s="35">
        <f t="shared" si="0"/>
        <v>0</v>
      </c>
    </row>
    <row r="53" spans="1:6" ht="48" x14ac:dyDescent="0.3">
      <c r="A53" s="19" t="s">
        <v>121</v>
      </c>
      <c r="B53" s="22" t="s">
        <v>122</v>
      </c>
      <c r="C53" s="5"/>
      <c r="D53" s="29">
        <v>0</v>
      </c>
      <c r="E53" s="34">
        <f t="shared" si="1"/>
        <v>587.4</v>
      </c>
      <c r="F53" s="35">
        <f t="shared" si="0"/>
        <v>0</v>
      </c>
    </row>
    <row r="54" spans="1:6" ht="18.75" x14ac:dyDescent="0.3">
      <c r="A54" s="23"/>
      <c r="B54" s="23" t="s">
        <v>123</v>
      </c>
      <c r="C54" s="5" t="s">
        <v>10</v>
      </c>
      <c r="D54" s="5">
        <v>2.6</v>
      </c>
      <c r="E54" s="34">
        <f t="shared" si="1"/>
        <v>587.4</v>
      </c>
      <c r="F54" s="35">
        <f t="shared" si="0"/>
        <v>18326.88</v>
      </c>
    </row>
    <row r="55" spans="1:6" ht="15.75" x14ac:dyDescent="0.25">
      <c r="A55" s="2"/>
      <c r="B55" s="26" t="s">
        <v>26</v>
      </c>
      <c r="C55" s="1" t="s">
        <v>10</v>
      </c>
      <c r="D55" s="36">
        <f>SUM(D28+D32+D38+D44+D45+D49+D50+D51+D53+D54)</f>
        <v>18.36</v>
      </c>
      <c r="E55" s="36"/>
      <c r="F55" s="36">
        <f t="shared" ref="F55" si="3">SUM(F28+F32+F38+F44+F45+F49+F50+F51+F53+F54)</f>
        <v>129415.96799999999</v>
      </c>
    </row>
    <row r="56" spans="1:6" ht="15.75" x14ac:dyDescent="0.25">
      <c r="A56" s="62" t="s">
        <v>27</v>
      </c>
      <c r="B56" s="63"/>
      <c r="C56" s="63"/>
      <c r="D56" s="63"/>
      <c r="E56" s="63"/>
      <c r="F56" s="64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x14ac:dyDescent="0.25">
      <c r="A67" s="65" t="s">
        <v>32</v>
      </c>
      <c r="B67" s="65"/>
      <c r="C67" s="65"/>
      <c r="D67" s="65"/>
      <c r="E67" s="65"/>
      <c r="F67" s="65"/>
    </row>
    <row r="68" spans="1:6" ht="15.75" x14ac:dyDescent="0.25">
      <c r="A68" s="12">
        <v>29</v>
      </c>
      <c r="B68" s="9" t="s">
        <v>33</v>
      </c>
      <c r="C68" s="13" t="s">
        <v>34</v>
      </c>
      <c r="D68" s="24"/>
      <c r="E68" s="24"/>
      <c r="F68" s="41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49">
        <v>31</v>
      </c>
      <c r="B70" s="51" t="s">
        <v>37</v>
      </c>
      <c r="C70" s="53" t="s">
        <v>38</v>
      </c>
      <c r="D70" s="41"/>
      <c r="E70" s="41"/>
      <c r="F70" s="53"/>
    </row>
    <row r="71" spans="1:6" ht="15.75" x14ac:dyDescent="0.25">
      <c r="A71" s="50"/>
      <c r="B71" s="52"/>
      <c r="C71" s="54"/>
      <c r="D71" s="42"/>
      <c r="E71" s="42"/>
      <c r="F71" s="54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5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4"/>
      <c r="E83" s="24"/>
      <c r="F83" s="41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49">
        <v>31</v>
      </c>
      <c r="B85" s="51" t="s">
        <v>37</v>
      </c>
      <c r="C85" s="53" t="s">
        <v>38</v>
      </c>
      <c r="D85" s="41"/>
      <c r="E85" s="41"/>
      <c r="F85" s="53"/>
    </row>
    <row r="86" spans="1:6" ht="15.75" x14ac:dyDescent="0.25">
      <c r="A86" s="50"/>
      <c r="B86" s="52"/>
      <c r="C86" s="54"/>
      <c r="D86" s="42"/>
      <c r="E86" s="42"/>
      <c r="F86" s="54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5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4"/>
      <c r="E98" s="24"/>
      <c r="F98" s="41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49">
        <v>31</v>
      </c>
      <c r="B100" s="51" t="s">
        <v>37</v>
      </c>
      <c r="C100" s="53" t="s">
        <v>38</v>
      </c>
      <c r="D100" s="41"/>
      <c r="E100" s="41"/>
      <c r="F100" s="53"/>
    </row>
    <row r="101" spans="1:6" ht="15.75" x14ac:dyDescent="0.25">
      <c r="A101" s="50"/>
      <c r="B101" s="52"/>
      <c r="C101" s="54"/>
      <c r="D101" s="42"/>
      <c r="E101" s="42"/>
      <c r="F101" s="54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5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4"/>
      <c r="E113" s="24"/>
      <c r="F113" s="41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49">
        <v>31</v>
      </c>
      <c r="B115" s="51" t="s">
        <v>37</v>
      </c>
      <c r="C115" s="53" t="s">
        <v>38</v>
      </c>
      <c r="D115" s="41"/>
      <c r="E115" s="41"/>
      <c r="F115" s="53"/>
    </row>
    <row r="116" spans="1:6" ht="15.75" x14ac:dyDescent="0.25">
      <c r="A116" s="50"/>
      <c r="B116" s="52"/>
      <c r="C116" s="54"/>
      <c r="D116" s="42"/>
      <c r="E116" s="42"/>
      <c r="F116" s="54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5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4"/>
      <c r="E128" s="24"/>
      <c r="F128" s="41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49">
        <v>31</v>
      </c>
      <c r="B130" s="51" t="s">
        <v>37</v>
      </c>
      <c r="C130" s="53" t="s">
        <v>38</v>
      </c>
      <c r="D130" s="41"/>
      <c r="E130" s="41"/>
      <c r="F130" s="53"/>
    </row>
    <row r="131" spans="1:6" ht="15.75" x14ac:dyDescent="0.25">
      <c r="A131" s="50"/>
      <c r="B131" s="52"/>
      <c r="C131" s="54"/>
      <c r="D131" s="42"/>
      <c r="E131" s="42"/>
      <c r="F131" s="54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5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x14ac:dyDescent="0.25">
      <c r="A143" s="48" t="s">
        <v>53</v>
      </c>
      <c r="B143" s="48"/>
      <c r="C143" s="48"/>
      <c r="D143" s="48"/>
      <c r="E143" s="48"/>
      <c r="F143" s="48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43" workbookViewId="0">
      <selection activeCell="D43" sqref="D1:E104857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48" t="s">
        <v>132</v>
      </c>
      <c r="B1" s="48"/>
      <c r="C1" s="48"/>
      <c r="D1" s="48"/>
      <c r="E1" s="48"/>
      <c r="F1" s="48"/>
      <c r="G1" s="43">
        <v>1980.1</v>
      </c>
    </row>
    <row r="2" spans="1:7" x14ac:dyDescent="0.25">
      <c r="A2" s="55"/>
      <c r="B2" s="56"/>
      <c r="C2" s="56"/>
      <c r="D2" s="56"/>
      <c r="E2" s="56"/>
      <c r="F2" s="57"/>
    </row>
    <row r="3" spans="1:7" x14ac:dyDescent="0.25">
      <c r="A3" s="55"/>
      <c r="B3" s="56"/>
      <c r="C3" s="56"/>
      <c r="D3" s="56"/>
      <c r="E3" s="56"/>
      <c r="F3" s="57"/>
    </row>
    <row r="4" spans="1:7" x14ac:dyDescent="0.25">
      <c r="A4" s="55"/>
      <c r="B4" s="56"/>
      <c r="C4" s="56"/>
      <c r="D4" s="56"/>
      <c r="E4" s="56"/>
      <c r="F4" s="57"/>
    </row>
    <row r="5" spans="1:7" x14ac:dyDescent="0.25">
      <c r="A5" s="58"/>
      <c r="B5" s="59"/>
      <c r="C5" s="59"/>
      <c r="D5" s="59"/>
      <c r="E5" s="59"/>
      <c r="F5" s="60"/>
    </row>
    <row r="6" spans="1:7" ht="31.5" x14ac:dyDescent="0.25">
      <c r="A6" s="1" t="s">
        <v>0</v>
      </c>
      <c r="B6" s="47" t="s">
        <v>1</v>
      </c>
      <c r="C6" s="47" t="s">
        <v>2</v>
      </c>
      <c r="D6" s="47"/>
      <c r="E6" s="47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>
        <v>4</v>
      </c>
      <c r="E7" s="3"/>
      <c r="F7" s="4">
        <v>45316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44927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45291</v>
      </c>
    </row>
    <row r="10" spans="1:7" ht="31.5" x14ac:dyDescent="0.25">
      <c r="A10" s="1" t="s">
        <v>0</v>
      </c>
      <c r="B10" s="47" t="s">
        <v>1</v>
      </c>
      <c r="C10" s="47" t="s">
        <v>2</v>
      </c>
      <c r="D10" s="47"/>
      <c r="E10" s="47"/>
      <c r="F10" s="1" t="s">
        <v>3</v>
      </c>
    </row>
    <row r="11" spans="1:7" ht="15.75" customHeight="1" x14ac:dyDescent="0.25">
      <c r="A11" s="61" t="s">
        <v>8</v>
      </c>
      <c r="B11" s="61"/>
      <c r="C11" s="61"/>
      <c r="D11" s="61"/>
      <c r="E11" s="61"/>
      <c r="F11" s="61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41398.17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7">
        <f>SUM(F55)</f>
        <v>440295.03600000002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8">
        <f>SUM(F14+F15-F25)</f>
        <v>428110.96600000001</v>
      </c>
    </row>
    <row r="17" spans="1:6" ht="31.5" x14ac:dyDescent="0.25">
      <c r="A17" s="5" t="s">
        <v>65</v>
      </c>
      <c r="B17" s="3" t="s">
        <v>15</v>
      </c>
      <c r="C17" s="5" t="s">
        <v>10</v>
      </c>
      <c r="D17" s="5"/>
      <c r="E17" s="5"/>
      <c r="F17" s="38">
        <f>SUM(F16)</f>
        <v>428110.96600000001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428110.96600000001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46">
        <f>F22-F55-F14</f>
        <v>-53582.240000000005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7">
        <v>53582.239999999998</v>
      </c>
    </row>
    <row r="26" spans="1:6" ht="15.75" x14ac:dyDescent="0.25">
      <c r="A26" s="48" t="s">
        <v>124</v>
      </c>
      <c r="B26" s="48"/>
      <c r="C26" s="48"/>
      <c r="D26" s="48"/>
      <c r="E26" s="48"/>
      <c r="F26" s="48"/>
    </row>
    <row r="27" spans="1:6" ht="51.75" x14ac:dyDescent="0.25">
      <c r="A27" s="5" t="s">
        <v>74</v>
      </c>
      <c r="B27" s="32" t="s">
        <v>24</v>
      </c>
      <c r="C27" s="33" t="s">
        <v>2</v>
      </c>
      <c r="D27" s="33"/>
      <c r="E27" s="33"/>
      <c r="F27" s="33" t="s">
        <v>25</v>
      </c>
    </row>
    <row r="28" spans="1:6" ht="37.5" x14ac:dyDescent="0.3">
      <c r="A28" s="2"/>
      <c r="B28" s="16" t="s">
        <v>88</v>
      </c>
      <c r="C28" s="1" t="s">
        <v>10</v>
      </c>
      <c r="D28" s="27">
        <f>SUM(D29:D30)</f>
        <v>4.8000000000000007</v>
      </c>
      <c r="E28" s="34">
        <f>SUM(G1)</f>
        <v>1980.1</v>
      </c>
      <c r="F28" s="35">
        <f>SUM(E28*D28*12)</f>
        <v>114053.76000000001</v>
      </c>
    </row>
    <row r="29" spans="1:6" ht="18.75" x14ac:dyDescent="0.3">
      <c r="A29" s="2"/>
      <c r="B29" s="17" t="s">
        <v>89</v>
      </c>
      <c r="C29" s="5" t="s">
        <v>10</v>
      </c>
      <c r="D29" s="28">
        <v>3.18</v>
      </c>
      <c r="E29" s="34">
        <f>SUM(E28)</f>
        <v>1980.1</v>
      </c>
      <c r="F29" s="35">
        <f t="shared" ref="F29:F54" si="0">SUM(E29*D29*12)</f>
        <v>75560.615999999995</v>
      </c>
    </row>
    <row r="30" spans="1:6" ht="18.75" x14ac:dyDescent="0.3">
      <c r="A30" s="2"/>
      <c r="B30" s="17" t="s">
        <v>90</v>
      </c>
      <c r="C30" s="5" t="s">
        <v>10</v>
      </c>
      <c r="D30" s="28">
        <v>1.62</v>
      </c>
      <c r="E30" s="34">
        <f t="shared" ref="E30:E54" si="1">SUM(E29)</f>
        <v>1980.1</v>
      </c>
      <c r="F30" s="35">
        <f t="shared" si="0"/>
        <v>38493.144</v>
      </c>
    </row>
    <row r="31" spans="1:6" ht="37.5" x14ac:dyDescent="0.3">
      <c r="A31" s="2"/>
      <c r="B31" s="18" t="s">
        <v>91</v>
      </c>
      <c r="C31" s="5" t="s">
        <v>10</v>
      </c>
      <c r="D31" s="27"/>
      <c r="E31" s="34">
        <f t="shared" si="1"/>
        <v>1980.1</v>
      </c>
      <c r="F31" s="35">
        <f t="shared" si="0"/>
        <v>0</v>
      </c>
    </row>
    <row r="32" spans="1:6" ht="18.75" x14ac:dyDescent="0.3">
      <c r="A32" s="19" t="s">
        <v>92</v>
      </c>
      <c r="B32" s="20" t="s">
        <v>93</v>
      </c>
      <c r="C32" s="5" t="s">
        <v>10</v>
      </c>
      <c r="D32" s="29">
        <f t="shared" ref="D32" si="2">SUM(D33:D37)</f>
        <v>0.82000000000000006</v>
      </c>
      <c r="E32" s="34">
        <f t="shared" si="1"/>
        <v>1980.1</v>
      </c>
      <c r="F32" s="35">
        <f t="shared" si="0"/>
        <v>19484.184000000001</v>
      </c>
    </row>
    <row r="33" spans="1:6" ht="18.75" x14ac:dyDescent="0.3">
      <c r="A33" s="21"/>
      <c r="B33" s="17" t="s">
        <v>94</v>
      </c>
      <c r="C33" s="5" t="s">
        <v>10</v>
      </c>
      <c r="D33" s="28">
        <v>0.14000000000000001</v>
      </c>
      <c r="E33" s="34">
        <f t="shared" si="1"/>
        <v>1980.1</v>
      </c>
      <c r="F33" s="35">
        <f t="shared" si="0"/>
        <v>3326.5680000000002</v>
      </c>
    </row>
    <row r="34" spans="1:6" ht="18.75" x14ac:dyDescent="0.3">
      <c r="A34" s="21"/>
      <c r="B34" s="17" t="s">
        <v>95</v>
      </c>
      <c r="C34" s="5" t="s">
        <v>10</v>
      </c>
      <c r="D34" s="28">
        <v>0.28999999999999998</v>
      </c>
      <c r="E34" s="34">
        <f t="shared" si="1"/>
        <v>1980.1</v>
      </c>
      <c r="F34" s="35">
        <f t="shared" si="0"/>
        <v>6890.7479999999996</v>
      </c>
    </row>
    <row r="35" spans="1:6" ht="18.75" x14ac:dyDescent="0.3">
      <c r="A35" s="21"/>
      <c r="B35" s="17" t="s">
        <v>96</v>
      </c>
      <c r="C35" s="1" t="s">
        <v>10</v>
      </c>
      <c r="D35" s="30">
        <v>0.13</v>
      </c>
      <c r="E35" s="34">
        <f t="shared" si="1"/>
        <v>1980.1</v>
      </c>
      <c r="F35" s="35">
        <f t="shared" si="0"/>
        <v>3088.9560000000001</v>
      </c>
    </row>
    <row r="36" spans="1:6" ht="18.75" x14ac:dyDescent="0.3">
      <c r="A36" s="21"/>
      <c r="B36" s="17" t="s">
        <v>97</v>
      </c>
      <c r="C36" s="5" t="s">
        <v>10</v>
      </c>
      <c r="D36" s="30"/>
      <c r="E36" s="34">
        <f t="shared" si="1"/>
        <v>1980.1</v>
      </c>
      <c r="F36" s="35">
        <f t="shared" si="0"/>
        <v>0</v>
      </c>
    </row>
    <row r="37" spans="1:6" ht="18.75" x14ac:dyDescent="0.3">
      <c r="A37" s="21"/>
      <c r="B37" s="17" t="s">
        <v>98</v>
      </c>
      <c r="C37" s="5" t="s">
        <v>10</v>
      </c>
      <c r="D37" s="30">
        <v>0.26</v>
      </c>
      <c r="E37" s="34">
        <f t="shared" si="1"/>
        <v>1980.1</v>
      </c>
      <c r="F37" s="35">
        <f t="shared" si="0"/>
        <v>6177.9120000000003</v>
      </c>
    </row>
    <row r="38" spans="1:6" ht="18.75" x14ac:dyDescent="0.3">
      <c r="A38" s="19" t="s">
        <v>99</v>
      </c>
      <c r="B38" s="20" t="s">
        <v>100</v>
      </c>
      <c r="C38" s="5" t="s">
        <v>10</v>
      </c>
      <c r="D38" s="31">
        <f>SUM(D39:D43)</f>
        <v>1.4000000000000001</v>
      </c>
      <c r="E38" s="34">
        <f t="shared" si="1"/>
        <v>1980.1</v>
      </c>
      <c r="F38" s="35">
        <f t="shared" si="0"/>
        <v>33265.680000000008</v>
      </c>
    </row>
    <row r="39" spans="1:6" ht="18.75" x14ac:dyDescent="0.3">
      <c r="A39" s="21"/>
      <c r="B39" s="17" t="s">
        <v>101</v>
      </c>
      <c r="C39" s="5" t="s">
        <v>10</v>
      </c>
      <c r="D39" s="30">
        <v>0.93</v>
      </c>
      <c r="E39" s="34">
        <f t="shared" si="1"/>
        <v>1980.1</v>
      </c>
      <c r="F39" s="35">
        <f t="shared" si="0"/>
        <v>22097.915999999997</v>
      </c>
    </row>
    <row r="40" spans="1:6" ht="18.75" x14ac:dyDescent="0.3">
      <c r="A40" s="21"/>
      <c r="B40" s="17" t="s">
        <v>102</v>
      </c>
      <c r="C40" s="5" t="s">
        <v>10</v>
      </c>
      <c r="D40" s="30">
        <v>0.2</v>
      </c>
      <c r="E40" s="34">
        <f t="shared" si="1"/>
        <v>1980.1</v>
      </c>
      <c r="F40" s="35">
        <f t="shared" si="0"/>
        <v>4752.24</v>
      </c>
    </row>
    <row r="41" spans="1:6" ht="18.75" x14ac:dyDescent="0.3">
      <c r="A41" s="21"/>
      <c r="B41" s="17" t="s">
        <v>103</v>
      </c>
      <c r="C41" s="5" t="s">
        <v>10</v>
      </c>
      <c r="D41" s="30">
        <v>0</v>
      </c>
      <c r="E41" s="34">
        <f t="shared" si="1"/>
        <v>1980.1</v>
      </c>
      <c r="F41" s="35">
        <f t="shared" si="0"/>
        <v>0</v>
      </c>
    </row>
    <row r="42" spans="1:6" ht="18.75" x14ac:dyDescent="0.3">
      <c r="A42" s="21"/>
      <c r="B42" s="17" t="s">
        <v>104</v>
      </c>
      <c r="C42" s="5" t="s">
        <v>10</v>
      </c>
      <c r="D42" s="30">
        <v>0.2</v>
      </c>
      <c r="E42" s="34">
        <f t="shared" si="1"/>
        <v>1980.1</v>
      </c>
      <c r="F42" s="35">
        <f t="shared" si="0"/>
        <v>4752.24</v>
      </c>
    </row>
    <row r="43" spans="1:6" ht="18.75" x14ac:dyDescent="0.3">
      <c r="A43" s="21"/>
      <c r="B43" s="17" t="s">
        <v>105</v>
      </c>
      <c r="C43" s="5" t="s">
        <v>10</v>
      </c>
      <c r="D43" s="30">
        <v>7.0000000000000007E-2</v>
      </c>
      <c r="E43" s="34">
        <f t="shared" si="1"/>
        <v>1980.1</v>
      </c>
      <c r="F43" s="35">
        <f t="shared" si="0"/>
        <v>1663.2840000000001</v>
      </c>
    </row>
    <row r="44" spans="1:6" ht="18.75" x14ac:dyDescent="0.3">
      <c r="A44" s="19" t="s">
        <v>106</v>
      </c>
      <c r="B44" s="20" t="s">
        <v>107</v>
      </c>
      <c r="C44" s="5" t="s">
        <v>10</v>
      </c>
      <c r="D44" s="31">
        <v>2.94</v>
      </c>
      <c r="E44" s="34">
        <f t="shared" si="1"/>
        <v>1980.1</v>
      </c>
      <c r="F44" s="35">
        <f t="shared" si="0"/>
        <v>69857.928</v>
      </c>
    </row>
    <row r="45" spans="1:6" ht="18.75" x14ac:dyDescent="0.3">
      <c r="A45" s="19" t="s">
        <v>108</v>
      </c>
      <c r="B45" s="20" t="s">
        <v>109</v>
      </c>
      <c r="C45" s="5" t="s">
        <v>10</v>
      </c>
      <c r="D45" s="31">
        <f>SUM(D46:D48)</f>
        <v>3.67</v>
      </c>
      <c r="E45" s="34">
        <f t="shared" si="1"/>
        <v>1980.1</v>
      </c>
      <c r="F45" s="35">
        <f t="shared" si="0"/>
        <v>87203.603999999992</v>
      </c>
    </row>
    <row r="46" spans="1:6" ht="18.75" x14ac:dyDescent="0.3">
      <c r="A46" s="21"/>
      <c r="B46" s="17" t="s">
        <v>110</v>
      </c>
      <c r="C46" s="1" t="s">
        <v>10</v>
      </c>
      <c r="D46" s="30">
        <v>2.37</v>
      </c>
      <c r="E46" s="34">
        <f t="shared" si="1"/>
        <v>1980.1</v>
      </c>
      <c r="F46" s="35">
        <f t="shared" si="0"/>
        <v>56314.044000000009</v>
      </c>
    </row>
    <row r="47" spans="1:6" ht="18.75" x14ac:dyDescent="0.3">
      <c r="A47" s="21"/>
      <c r="B47" s="17" t="s">
        <v>111</v>
      </c>
      <c r="C47" s="5" t="s">
        <v>10</v>
      </c>
      <c r="D47" s="30">
        <v>1</v>
      </c>
      <c r="E47" s="34">
        <f t="shared" si="1"/>
        <v>1980.1</v>
      </c>
      <c r="F47" s="35">
        <f t="shared" si="0"/>
        <v>23761.199999999997</v>
      </c>
    </row>
    <row r="48" spans="1:6" ht="18.75" x14ac:dyDescent="0.3">
      <c r="A48" s="21"/>
      <c r="B48" s="17" t="s">
        <v>112</v>
      </c>
      <c r="C48" s="1" t="s">
        <v>10</v>
      </c>
      <c r="D48" s="30">
        <v>0.3</v>
      </c>
      <c r="E48" s="34">
        <f t="shared" si="1"/>
        <v>1980.1</v>
      </c>
      <c r="F48" s="35">
        <f t="shared" si="0"/>
        <v>7128.36</v>
      </c>
    </row>
    <row r="49" spans="1:6" ht="18.75" x14ac:dyDescent="0.3">
      <c r="A49" s="19" t="s">
        <v>113</v>
      </c>
      <c r="B49" s="20" t="s">
        <v>114</v>
      </c>
      <c r="C49" s="5" t="s">
        <v>10</v>
      </c>
      <c r="D49" s="31">
        <v>1.94</v>
      </c>
      <c r="E49" s="34">
        <f t="shared" si="1"/>
        <v>1980.1</v>
      </c>
      <c r="F49" s="35">
        <f t="shared" si="0"/>
        <v>46096.727999999996</v>
      </c>
    </row>
    <row r="50" spans="1:6" ht="48" x14ac:dyDescent="0.3">
      <c r="A50" s="19" t="s">
        <v>115</v>
      </c>
      <c r="B50" s="22" t="s">
        <v>116</v>
      </c>
      <c r="C50" s="5" t="s">
        <v>10</v>
      </c>
      <c r="D50" s="29">
        <v>0.17</v>
      </c>
      <c r="E50" s="34">
        <f t="shared" si="1"/>
        <v>1980.1</v>
      </c>
      <c r="F50" s="35">
        <f t="shared" si="0"/>
        <v>4039.4040000000005</v>
      </c>
    </row>
    <row r="51" spans="1:6" ht="48" x14ac:dyDescent="0.3">
      <c r="A51" s="19" t="s">
        <v>117</v>
      </c>
      <c r="B51" s="22" t="s">
        <v>118</v>
      </c>
      <c r="C51" s="5"/>
      <c r="D51" s="29">
        <v>0.19</v>
      </c>
      <c r="E51" s="34">
        <f t="shared" si="1"/>
        <v>1980.1</v>
      </c>
      <c r="F51" s="35">
        <f t="shared" si="0"/>
        <v>4514.6279999999997</v>
      </c>
    </row>
    <row r="52" spans="1:6" ht="18.75" x14ac:dyDescent="0.3">
      <c r="A52" s="19" t="s">
        <v>119</v>
      </c>
      <c r="B52" s="20" t="s">
        <v>120</v>
      </c>
      <c r="C52" s="5"/>
      <c r="D52" s="29"/>
      <c r="E52" s="34">
        <f t="shared" si="1"/>
        <v>1980.1</v>
      </c>
      <c r="F52" s="35">
        <f t="shared" si="0"/>
        <v>0</v>
      </c>
    </row>
    <row r="53" spans="1:6" ht="48" x14ac:dyDescent="0.3">
      <c r="A53" s="19" t="s">
        <v>121</v>
      </c>
      <c r="B53" s="22" t="s">
        <v>122</v>
      </c>
      <c r="C53" s="5"/>
      <c r="D53" s="29">
        <v>0</v>
      </c>
      <c r="E53" s="34">
        <f t="shared" si="1"/>
        <v>1980.1</v>
      </c>
      <c r="F53" s="35">
        <f t="shared" si="0"/>
        <v>0</v>
      </c>
    </row>
    <row r="54" spans="1:6" ht="18.75" x14ac:dyDescent="0.3">
      <c r="A54" s="23"/>
      <c r="B54" s="23" t="s">
        <v>123</v>
      </c>
      <c r="C54" s="5" t="s">
        <v>10</v>
      </c>
      <c r="D54" s="37">
        <v>2.6</v>
      </c>
      <c r="E54" s="34">
        <f t="shared" si="1"/>
        <v>1980.1</v>
      </c>
      <c r="F54" s="35">
        <f t="shared" si="0"/>
        <v>61779.12</v>
      </c>
    </row>
    <row r="55" spans="1:6" ht="15.75" x14ac:dyDescent="0.25">
      <c r="A55" s="2"/>
      <c r="B55" s="26" t="s">
        <v>26</v>
      </c>
      <c r="C55" s="1" t="s">
        <v>10</v>
      </c>
      <c r="D55" s="36">
        <f>SUM(D28+D32+D38+D44+D45+D49+D50+D51+D53+D54)</f>
        <v>18.53</v>
      </c>
      <c r="E55" s="36"/>
      <c r="F55" s="36">
        <f t="shared" ref="F55" si="3">SUM(F28+F32+F38+F44+F45+F49+F50+F51+F53+F54)</f>
        <v>440295.03600000002</v>
      </c>
    </row>
    <row r="56" spans="1:6" ht="15.75" x14ac:dyDescent="0.25">
      <c r="A56" s="62" t="s">
        <v>27</v>
      </c>
      <c r="B56" s="63"/>
      <c r="C56" s="63"/>
      <c r="D56" s="63"/>
      <c r="E56" s="63"/>
      <c r="F56" s="64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x14ac:dyDescent="0.25">
      <c r="A67" s="65" t="s">
        <v>32</v>
      </c>
      <c r="B67" s="65"/>
      <c r="C67" s="65"/>
      <c r="D67" s="65"/>
      <c r="E67" s="65"/>
      <c r="F67" s="65"/>
    </row>
    <row r="68" spans="1:6" ht="15.75" x14ac:dyDescent="0.25">
      <c r="A68" s="12">
        <v>29</v>
      </c>
      <c r="B68" s="9" t="s">
        <v>33</v>
      </c>
      <c r="C68" s="13" t="s">
        <v>34</v>
      </c>
      <c r="D68" s="24"/>
      <c r="E68" s="24"/>
      <c r="F68" s="44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49">
        <v>31</v>
      </c>
      <c r="B70" s="51" t="s">
        <v>37</v>
      </c>
      <c r="C70" s="53" t="s">
        <v>38</v>
      </c>
      <c r="D70" s="44"/>
      <c r="E70" s="44"/>
      <c r="F70" s="53"/>
    </row>
    <row r="71" spans="1:6" ht="15.75" x14ac:dyDescent="0.25">
      <c r="A71" s="50"/>
      <c r="B71" s="52"/>
      <c r="C71" s="54"/>
      <c r="D71" s="45"/>
      <c r="E71" s="45"/>
      <c r="F71" s="54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5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4"/>
      <c r="E83" s="24"/>
      <c r="F83" s="44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49">
        <v>31</v>
      </c>
      <c r="B85" s="51" t="s">
        <v>37</v>
      </c>
      <c r="C85" s="53" t="s">
        <v>38</v>
      </c>
      <c r="D85" s="44"/>
      <c r="E85" s="44"/>
      <c r="F85" s="53"/>
    </row>
    <row r="86" spans="1:6" ht="15.75" x14ac:dyDescent="0.25">
      <c r="A86" s="50"/>
      <c r="B86" s="52"/>
      <c r="C86" s="54"/>
      <c r="D86" s="45"/>
      <c r="E86" s="45"/>
      <c r="F86" s="54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5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4"/>
      <c r="E98" s="24"/>
      <c r="F98" s="44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49">
        <v>31</v>
      </c>
      <c r="B100" s="51" t="s">
        <v>37</v>
      </c>
      <c r="C100" s="53" t="s">
        <v>38</v>
      </c>
      <c r="D100" s="44"/>
      <c r="E100" s="44"/>
      <c r="F100" s="53"/>
    </row>
    <row r="101" spans="1:6" ht="15.75" x14ac:dyDescent="0.25">
      <c r="A101" s="50"/>
      <c r="B101" s="52"/>
      <c r="C101" s="54"/>
      <c r="D101" s="45"/>
      <c r="E101" s="45"/>
      <c r="F101" s="54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5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4"/>
      <c r="E113" s="24"/>
      <c r="F113" s="44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49">
        <v>31</v>
      </c>
      <c r="B115" s="51" t="s">
        <v>37</v>
      </c>
      <c r="C115" s="53" t="s">
        <v>38</v>
      </c>
      <c r="D115" s="44"/>
      <c r="E115" s="44"/>
      <c r="F115" s="53"/>
    </row>
    <row r="116" spans="1:6" ht="15.75" x14ac:dyDescent="0.25">
      <c r="A116" s="50"/>
      <c r="B116" s="52"/>
      <c r="C116" s="54"/>
      <c r="D116" s="45"/>
      <c r="E116" s="45"/>
      <c r="F116" s="54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5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4"/>
      <c r="E128" s="24"/>
      <c r="F128" s="44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49">
        <v>31</v>
      </c>
      <c r="B130" s="51" t="s">
        <v>37</v>
      </c>
      <c r="C130" s="53" t="s">
        <v>38</v>
      </c>
      <c r="D130" s="44"/>
      <c r="E130" s="44"/>
      <c r="F130" s="53"/>
    </row>
    <row r="131" spans="1:6" ht="15.75" x14ac:dyDescent="0.25">
      <c r="A131" s="50"/>
      <c r="B131" s="52"/>
      <c r="C131" s="54"/>
      <c r="D131" s="45"/>
      <c r="E131" s="45"/>
      <c r="F131" s="54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5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x14ac:dyDescent="0.25">
      <c r="A143" s="48" t="s">
        <v>53</v>
      </c>
      <c r="B143" s="48"/>
      <c r="C143" s="48"/>
      <c r="D143" s="48"/>
      <c r="E143" s="48"/>
      <c r="F143" s="48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8</vt:i4>
      </vt:variant>
    </vt:vector>
  </HeadingPairs>
  <TitlesOfParts>
    <vt:vector size="8" baseType="lpstr">
      <vt:lpstr>Парковая 6</vt:lpstr>
      <vt:lpstr>6А</vt:lpstr>
      <vt:lpstr>7А</vt:lpstr>
      <vt:lpstr>9</vt:lpstr>
      <vt:lpstr>10</vt:lpstr>
      <vt:lpstr>Парковая 13</vt:lpstr>
      <vt:lpstr>14</vt:lpstr>
      <vt:lpstr>16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2024-06-26T04:38:25Z</dcterms:modified>
</cp:coreProperties>
</file>