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firstSheet="8" activeTab="8"/>
  </bookViews>
  <sheets>
    <sheet name="1" sheetId="2" state="hidden" r:id="rId1"/>
    <sheet name="4" sheetId="3" state="hidden" r:id="rId2"/>
    <sheet name="5" sheetId="4" state="hidden" r:id="rId3"/>
    <sheet name="6" sheetId="7" state="hidden" r:id="rId4"/>
    <sheet name="7" sheetId="8" state="hidden" r:id="rId5"/>
    <sheet name="8" sheetId="9" state="hidden" r:id="rId6"/>
    <sheet name="9" sheetId="10" state="hidden" r:id="rId7"/>
    <sheet name="10" sheetId="11" state="hidden" r:id="rId8"/>
    <sheet name="12" sheetId="12" r:id="rId9"/>
    <sheet name="13" sheetId="16" state="hidden" r:id="rId10"/>
    <sheet name="14" sheetId="6" state="hidden" r:id="rId11"/>
    <sheet name="15" sheetId="13" state="hidden" r:id="rId12"/>
    <sheet name="16" sheetId="14" state="hidden" r:id="rId13"/>
    <sheet name="18" sheetId="15" state="hidden" r:id="rId14"/>
    <sheet name="20" sheetId="5" state="hidden" r:id="rId15"/>
  </sheets>
  <calcPr calcId="152511"/>
</workbook>
</file>

<file path=xl/calcChain.xml><?xml version="1.0" encoding="utf-8"?>
<calcChain xmlns="http://schemas.openxmlformats.org/spreadsheetml/2006/main">
  <c r="E55" i="5" l="1"/>
  <c r="D45" i="10"/>
  <c r="D38" i="10"/>
  <c r="D32" i="10"/>
  <c r="D28" i="10"/>
  <c r="D55" i="10" s="1"/>
  <c r="F55" i="10" s="1"/>
  <c r="D45" i="9"/>
  <c r="D38" i="9"/>
  <c r="D32" i="9"/>
  <c r="F32" i="9" s="1"/>
  <c r="D28" i="9"/>
  <c r="D55" i="9" s="1"/>
  <c r="F55" i="9" s="1"/>
  <c r="D45" i="8"/>
  <c r="D38" i="8"/>
  <c r="D32" i="8"/>
  <c r="D28" i="8"/>
  <c r="D55" i="8" s="1"/>
  <c r="F55" i="8" s="1"/>
  <c r="D45" i="4"/>
  <c r="D38" i="4"/>
  <c r="D32" i="4"/>
  <c r="F32" i="4" s="1"/>
  <c r="D28" i="4"/>
  <c r="D55" i="4" s="1"/>
  <c r="F55" i="4" s="1"/>
  <c r="D45" i="5"/>
  <c r="D38" i="5"/>
  <c r="D32" i="5"/>
  <c r="F32" i="5" s="1"/>
  <c r="D28" i="5"/>
  <c r="D55" i="5" s="1"/>
  <c r="F55" i="5" s="1"/>
  <c r="D45" i="15"/>
  <c r="D38" i="15"/>
  <c r="D32" i="15"/>
  <c r="D28" i="15"/>
  <c r="D55" i="15" s="1"/>
  <c r="F55" i="15" s="1"/>
  <c r="D45" i="14"/>
  <c r="D38" i="14"/>
  <c r="D32" i="14"/>
  <c r="D28" i="14"/>
  <c r="D55" i="14" s="1"/>
  <c r="F55" i="14" s="1"/>
  <c r="D45" i="13"/>
  <c r="D38" i="13"/>
  <c r="D32" i="13"/>
  <c r="F32" i="13" s="1"/>
  <c r="D28" i="13"/>
  <c r="D55" i="13" s="1"/>
  <c r="F55" i="13" s="1"/>
  <c r="D45" i="12"/>
  <c r="D38" i="12"/>
  <c r="F38" i="12" s="1"/>
  <c r="D32" i="12"/>
  <c r="F32" i="12" s="1"/>
  <c r="D28" i="12"/>
  <c r="D55" i="12" s="1"/>
  <c r="F55" i="12" s="1"/>
  <c r="D45" i="7"/>
  <c r="D38" i="7"/>
  <c r="D32" i="7"/>
  <c r="F32" i="7" s="1"/>
  <c r="D28" i="7"/>
  <c r="F28" i="7" s="1"/>
  <c r="D45" i="6"/>
  <c r="D38" i="6"/>
  <c r="D32" i="6"/>
  <c r="F32" i="6" s="1"/>
  <c r="D28" i="6"/>
  <c r="D55" i="6" s="1"/>
  <c r="F55" i="6" s="1"/>
  <c r="D45" i="11"/>
  <c r="D38" i="11"/>
  <c r="D32" i="11"/>
  <c r="D28" i="11"/>
  <c r="D55" i="11" s="1"/>
  <c r="F55" i="11" s="1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1" i="5"/>
  <c r="F30" i="5"/>
  <c r="F29" i="5"/>
  <c r="F28" i="5"/>
  <c r="F54" i="15"/>
  <c r="F53" i="15"/>
  <c r="F52" i="15"/>
  <c r="F51" i="15"/>
  <c r="F50" i="15"/>
  <c r="F49" i="15"/>
  <c r="F48" i="15"/>
  <c r="F47" i="15"/>
  <c r="F46" i="15"/>
  <c r="F45" i="15"/>
  <c r="F44" i="15"/>
  <c r="F43" i="15"/>
  <c r="F42" i="15"/>
  <c r="F41" i="15"/>
  <c r="F40" i="15"/>
  <c r="F39" i="15"/>
  <c r="F38" i="15"/>
  <c r="F37" i="15"/>
  <c r="F36" i="15"/>
  <c r="F35" i="15"/>
  <c r="F34" i="15"/>
  <c r="F33" i="15"/>
  <c r="F32" i="15"/>
  <c r="F31" i="15"/>
  <c r="F30" i="15"/>
  <c r="F29" i="15"/>
  <c r="F28" i="15"/>
  <c r="F54" i="14"/>
  <c r="F53" i="14"/>
  <c r="F52" i="14"/>
  <c r="F51" i="14"/>
  <c r="F50" i="14"/>
  <c r="F49" i="14"/>
  <c r="F48" i="14"/>
  <c r="F47" i="14"/>
  <c r="F46" i="14"/>
  <c r="F45" i="14"/>
  <c r="F44" i="14"/>
  <c r="F43" i="14"/>
  <c r="F42" i="14"/>
  <c r="F41" i="14"/>
  <c r="F40" i="14"/>
  <c r="F39" i="14"/>
  <c r="F38" i="14"/>
  <c r="F37" i="14"/>
  <c r="F36" i="14"/>
  <c r="F35" i="14"/>
  <c r="F34" i="14"/>
  <c r="F33" i="14"/>
  <c r="F32" i="14"/>
  <c r="F31" i="14"/>
  <c r="F30" i="14"/>
  <c r="F29" i="14"/>
  <c r="F28" i="14"/>
  <c r="F54" i="13"/>
  <c r="F53" i="13"/>
  <c r="F52" i="13"/>
  <c r="F51" i="13"/>
  <c r="F50" i="13"/>
  <c r="F49" i="13"/>
  <c r="F48" i="13"/>
  <c r="F47" i="13"/>
  <c r="F46" i="13"/>
  <c r="F45" i="13"/>
  <c r="F44" i="13"/>
  <c r="F43" i="13"/>
  <c r="F42" i="13"/>
  <c r="F41" i="13"/>
  <c r="F40" i="13"/>
  <c r="F39" i="13"/>
  <c r="F38" i="13"/>
  <c r="F37" i="13"/>
  <c r="F36" i="13"/>
  <c r="F35" i="13"/>
  <c r="F34" i="13"/>
  <c r="F33" i="13"/>
  <c r="F31" i="13"/>
  <c r="F30" i="13"/>
  <c r="F29" i="13"/>
  <c r="F28" i="13"/>
  <c r="F54" i="6"/>
  <c r="F53" i="6"/>
  <c r="F52" i="6"/>
  <c r="F51" i="6"/>
  <c r="F50" i="6"/>
  <c r="F49" i="6"/>
  <c r="F48" i="6"/>
  <c r="F47" i="6"/>
  <c r="F46" i="6"/>
  <c r="F45" i="6"/>
  <c r="F44" i="6"/>
  <c r="F43" i="6"/>
  <c r="F42" i="6"/>
  <c r="F41" i="6"/>
  <c r="F40" i="6"/>
  <c r="F39" i="6"/>
  <c r="F38" i="6"/>
  <c r="F37" i="6"/>
  <c r="F36" i="6"/>
  <c r="F35" i="6"/>
  <c r="F34" i="6"/>
  <c r="F33" i="6"/>
  <c r="F31" i="6"/>
  <c r="F30" i="6"/>
  <c r="F29" i="6"/>
  <c r="F28" i="6"/>
  <c r="F54" i="16"/>
  <c r="F53" i="16"/>
  <c r="F52" i="16"/>
  <c r="F51" i="16"/>
  <c r="F50" i="16"/>
  <c r="F49" i="16"/>
  <c r="F48" i="16"/>
  <c r="F47" i="16"/>
  <c r="F46" i="16"/>
  <c r="F44" i="16"/>
  <c r="F43" i="16"/>
  <c r="F42" i="16"/>
  <c r="F41" i="16"/>
  <c r="F40" i="16"/>
  <c r="F39" i="16"/>
  <c r="F37" i="16"/>
  <c r="F36" i="16"/>
  <c r="F35" i="16"/>
  <c r="F34" i="16"/>
  <c r="F33" i="16"/>
  <c r="F31" i="16"/>
  <c r="F30" i="16"/>
  <c r="F29" i="16"/>
  <c r="F54" i="12"/>
  <c r="F53" i="12"/>
  <c r="F52" i="12"/>
  <c r="F51" i="12"/>
  <c r="F50" i="12"/>
  <c r="F49" i="12"/>
  <c r="F48" i="12"/>
  <c r="F47" i="12"/>
  <c r="F46" i="12"/>
  <c r="F45" i="12"/>
  <c r="F44" i="12"/>
  <c r="F43" i="12"/>
  <c r="F42" i="12"/>
  <c r="F41" i="12"/>
  <c r="F40" i="12"/>
  <c r="F39" i="12"/>
  <c r="F37" i="12"/>
  <c r="F36" i="12"/>
  <c r="F35" i="12"/>
  <c r="F34" i="12"/>
  <c r="F33" i="12"/>
  <c r="F31" i="12"/>
  <c r="F30" i="12"/>
  <c r="F29" i="12"/>
  <c r="F28" i="12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28" i="11"/>
  <c r="F54" i="10"/>
  <c r="F53" i="10"/>
  <c r="F52" i="10"/>
  <c r="F51" i="10"/>
  <c r="F50" i="10"/>
  <c r="F49" i="10"/>
  <c r="F48" i="10"/>
  <c r="F47" i="10"/>
  <c r="F46" i="10"/>
  <c r="F45" i="10"/>
  <c r="F44" i="10"/>
  <c r="F43" i="10"/>
  <c r="F42" i="10"/>
  <c r="F41" i="10"/>
  <c r="F40" i="10"/>
  <c r="F39" i="10"/>
  <c r="F38" i="10"/>
  <c r="F37" i="10"/>
  <c r="F36" i="10"/>
  <c r="F35" i="10"/>
  <c r="F34" i="10"/>
  <c r="F33" i="10"/>
  <c r="F32" i="10"/>
  <c r="F31" i="10"/>
  <c r="F30" i="10"/>
  <c r="F29" i="10"/>
  <c r="F28" i="10"/>
  <c r="F54" i="9"/>
  <c r="F53" i="9"/>
  <c r="F52" i="9"/>
  <c r="F51" i="9"/>
  <c r="F50" i="9"/>
  <c r="F49" i="9"/>
  <c r="F48" i="9"/>
  <c r="F47" i="9"/>
  <c r="F46" i="9"/>
  <c r="F45" i="9"/>
  <c r="F44" i="9"/>
  <c r="F43" i="9"/>
  <c r="F42" i="9"/>
  <c r="F41" i="9"/>
  <c r="F40" i="9"/>
  <c r="F39" i="9"/>
  <c r="F38" i="9"/>
  <c r="F37" i="9"/>
  <c r="F36" i="9"/>
  <c r="F35" i="9"/>
  <c r="F34" i="9"/>
  <c r="F33" i="9"/>
  <c r="F31" i="9"/>
  <c r="F30" i="9"/>
  <c r="F29" i="9"/>
  <c r="F28" i="9"/>
  <c r="F54" i="8"/>
  <c r="F53" i="8"/>
  <c r="F52" i="8"/>
  <c r="F51" i="8"/>
  <c r="F50" i="8"/>
  <c r="F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54" i="7"/>
  <c r="F53" i="7"/>
  <c r="F52" i="7"/>
  <c r="F51" i="7"/>
  <c r="F50" i="7"/>
  <c r="F49" i="7"/>
  <c r="F48" i="7"/>
  <c r="F47" i="7"/>
  <c r="F46" i="7"/>
  <c r="F45" i="7"/>
  <c r="F44" i="7"/>
  <c r="F43" i="7"/>
  <c r="F42" i="7"/>
  <c r="F41" i="7"/>
  <c r="F40" i="7"/>
  <c r="F39" i="7"/>
  <c r="F38" i="7"/>
  <c r="F37" i="7"/>
  <c r="F36" i="7"/>
  <c r="F35" i="7"/>
  <c r="F34" i="7"/>
  <c r="F33" i="7"/>
  <c r="F31" i="7"/>
  <c r="F30" i="7"/>
  <c r="F29" i="7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1" i="4"/>
  <c r="F30" i="4"/>
  <c r="F29" i="4"/>
  <c r="F28" i="4"/>
  <c r="F54" i="3"/>
  <c r="F53" i="3"/>
  <c r="F52" i="3"/>
  <c r="F51" i="3"/>
  <c r="F50" i="3"/>
  <c r="F49" i="3"/>
  <c r="F48" i="3"/>
  <c r="F47" i="3"/>
  <c r="F46" i="3"/>
  <c r="F44" i="3"/>
  <c r="F43" i="3"/>
  <c r="F42" i="3"/>
  <c r="F41" i="3"/>
  <c r="F40" i="3"/>
  <c r="F39" i="3"/>
  <c r="F37" i="3"/>
  <c r="F36" i="3"/>
  <c r="F35" i="3"/>
  <c r="F34" i="3"/>
  <c r="F33" i="3"/>
  <c r="F31" i="3"/>
  <c r="F30" i="3"/>
  <c r="F29" i="3"/>
  <c r="F29" i="2"/>
  <c r="F30" i="2"/>
  <c r="F31" i="2"/>
  <c r="F33" i="2"/>
  <c r="F34" i="2"/>
  <c r="F35" i="2"/>
  <c r="F36" i="2"/>
  <c r="F37" i="2"/>
  <c r="F39" i="2"/>
  <c r="F40" i="2"/>
  <c r="F41" i="2"/>
  <c r="F42" i="2"/>
  <c r="F43" i="2"/>
  <c r="F44" i="2"/>
  <c r="F46" i="2"/>
  <c r="F47" i="2"/>
  <c r="F48" i="2"/>
  <c r="F49" i="2"/>
  <c r="F50" i="2"/>
  <c r="F51" i="2"/>
  <c r="F52" i="2"/>
  <c r="F53" i="2"/>
  <c r="F54" i="2"/>
  <c r="D55" i="7" l="1"/>
  <c r="F55" i="7" s="1"/>
  <c r="D45" i="16" l="1"/>
  <c r="F45" i="16" s="1"/>
  <c r="D38" i="16"/>
  <c r="F38" i="16" s="1"/>
  <c r="D32" i="16"/>
  <c r="F32" i="16" s="1"/>
  <c r="E28" i="16"/>
  <c r="E29" i="16" s="1"/>
  <c r="D28" i="16"/>
  <c r="F28" i="16" s="1"/>
  <c r="D55" i="16" l="1"/>
  <c r="F55" i="16" s="1"/>
  <c r="E30" i="16"/>
  <c r="E28" i="15"/>
  <c r="E30" i="14"/>
  <c r="E31" i="14"/>
  <c r="E32" i="14"/>
  <c r="E33" i="14"/>
  <c r="E34" i="14" s="1"/>
  <c r="E29" i="14"/>
  <c r="E28" i="14"/>
  <c r="E30" i="13"/>
  <c r="E31" i="13"/>
  <c r="E32" i="13"/>
  <c r="E33" i="13"/>
  <c r="E34" i="13" s="1"/>
  <c r="E29" i="13"/>
  <c r="E28" i="13"/>
  <c r="E30" i="12"/>
  <c r="E31" i="12"/>
  <c r="E32" i="12"/>
  <c r="E33" i="12"/>
  <c r="E34" i="12" s="1"/>
  <c r="E29" i="12"/>
  <c r="E28" i="12"/>
  <c r="E30" i="11"/>
  <c r="E31" i="11"/>
  <c r="E32" i="11"/>
  <c r="E33" i="11"/>
  <c r="E34" i="11" s="1"/>
  <c r="E29" i="11"/>
  <c r="E28" i="11"/>
  <c r="E30" i="10"/>
  <c r="E31" i="10" s="1"/>
  <c r="E29" i="10"/>
  <c r="E28" i="10"/>
  <c r="E30" i="9"/>
  <c r="E31" i="9"/>
  <c r="E32" i="9" s="1"/>
  <c r="E29" i="9"/>
  <c r="E28" i="9"/>
  <c r="E30" i="8"/>
  <c r="E31" i="8" s="1"/>
  <c r="E29" i="8"/>
  <c r="E28" i="8"/>
  <c r="E30" i="7"/>
  <c r="E31" i="7"/>
  <c r="E32" i="7"/>
  <c r="E33" i="7"/>
  <c r="E34" i="7" s="1"/>
  <c r="E29" i="7"/>
  <c r="E28" i="7"/>
  <c r="E30" i="4"/>
  <c r="E31" i="4" s="1"/>
  <c r="E29" i="4"/>
  <c r="E28" i="4"/>
  <c r="E30" i="3"/>
  <c r="E31" i="3"/>
  <c r="E32" i="3"/>
  <c r="E33" i="3"/>
  <c r="E34" i="3" s="1"/>
  <c r="E29" i="3"/>
  <c r="E28" i="3"/>
  <c r="E30" i="2"/>
  <c r="E31" i="2"/>
  <c r="E32" i="2"/>
  <c r="E33" i="2"/>
  <c r="E34" i="2" s="1"/>
  <c r="E35" i="2" s="1"/>
  <c r="E36" i="2" s="1"/>
  <c r="E37" i="2" s="1"/>
  <c r="E38" i="2" s="1"/>
  <c r="E39" i="2" s="1"/>
  <c r="E40" i="2" s="1"/>
  <c r="E41" i="2" s="1"/>
  <c r="E42" i="2" s="1"/>
  <c r="E43" i="2" s="1"/>
  <c r="E44" i="2" s="1"/>
  <c r="E45" i="2" s="1"/>
  <c r="E46" i="2" s="1"/>
  <c r="E47" i="2" s="1"/>
  <c r="E48" i="2" s="1"/>
  <c r="E49" i="2" s="1"/>
  <c r="E50" i="2" s="1"/>
  <c r="E51" i="2" s="1"/>
  <c r="E52" i="2" s="1"/>
  <c r="E53" i="2" s="1"/>
  <c r="E54" i="2" s="1"/>
  <c r="E29" i="2"/>
  <c r="E28" i="2"/>
  <c r="D45" i="3"/>
  <c r="F45" i="3" s="1"/>
  <c r="D38" i="3"/>
  <c r="F38" i="3" s="1"/>
  <c r="D32" i="3"/>
  <c r="F32" i="3" s="1"/>
  <c r="D28" i="3"/>
  <c r="F28" i="3" s="1"/>
  <c r="E31" i="16" l="1"/>
  <c r="E29" i="15"/>
  <c r="E35" i="14"/>
  <c r="E35" i="13"/>
  <c r="E35" i="12"/>
  <c r="E35" i="11"/>
  <c r="E32" i="10"/>
  <c r="E33" i="9"/>
  <c r="E32" i="8"/>
  <c r="E35" i="7"/>
  <c r="E32" i="4"/>
  <c r="E33" i="4" s="1"/>
  <c r="E35" i="3"/>
  <c r="D55" i="3"/>
  <c r="F55" i="3" s="1"/>
  <c r="E28" i="5"/>
  <c r="E29" i="5" s="1"/>
  <c r="E32" i="16" l="1"/>
  <c r="E30" i="15"/>
  <c r="E36" i="14"/>
  <c r="E36" i="13"/>
  <c r="E36" i="12"/>
  <c r="E36" i="11"/>
  <c r="E33" i="10"/>
  <c r="E34" i="9"/>
  <c r="E33" i="8"/>
  <c r="E36" i="7"/>
  <c r="E34" i="4"/>
  <c r="E36" i="3"/>
  <c r="E30" i="5"/>
  <c r="E28" i="6"/>
  <c r="E29" i="6" s="1"/>
  <c r="E33" i="16" l="1"/>
  <c r="E31" i="15"/>
  <c r="E37" i="14"/>
  <c r="E37" i="13"/>
  <c r="E37" i="12"/>
  <c r="E37" i="11"/>
  <c r="E34" i="10"/>
  <c r="E35" i="9"/>
  <c r="E34" i="8"/>
  <c r="E37" i="7"/>
  <c r="E35" i="4"/>
  <c r="E37" i="3"/>
  <c r="E31" i="5"/>
  <c r="E30" i="6"/>
  <c r="E55" i="2"/>
  <c r="D45" i="2"/>
  <c r="F45" i="2" s="1"/>
  <c r="D38" i="2"/>
  <c r="F38" i="2" s="1"/>
  <c r="D32" i="2"/>
  <c r="F32" i="2" s="1"/>
  <c r="D28" i="2"/>
  <c r="F28" i="2" s="1"/>
  <c r="E34" i="16" l="1"/>
  <c r="E32" i="15"/>
  <c r="E38" i="14"/>
  <c r="E38" i="13"/>
  <c r="E38" i="12"/>
  <c r="E38" i="11"/>
  <c r="E35" i="10"/>
  <c r="E36" i="9"/>
  <c r="E35" i="8"/>
  <c r="E38" i="7"/>
  <c r="E36" i="4"/>
  <c r="E38" i="3"/>
  <c r="D55" i="2"/>
  <c r="F55" i="2" s="1"/>
  <c r="F15" i="2" s="1"/>
  <c r="F16" i="2" s="1"/>
  <c r="E32" i="5"/>
  <c r="E31" i="6"/>
  <c r="E35" i="16" l="1"/>
  <c r="F22" i="2"/>
  <c r="F24" i="2" s="1"/>
  <c r="F17" i="2"/>
  <c r="E33" i="15"/>
  <c r="E39" i="14"/>
  <c r="E39" i="13"/>
  <c r="E39" i="12"/>
  <c r="E39" i="11"/>
  <c r="E36" i="10"/>
  <c r="E37" i="9"/>
  <c r="E36" i="8"/>
  <c r="E39" i="7"/>
  <c r="E37" i="4"/>
  <c r="E39" i="3"/>
  <c r="E33" i="5"/>
  <c r="E32" i="6"/>
  <c r="E36" i="16" l="1"/>
  <c r="E34" i="15"/>
  <c r="E40" i="14"/>
  <c r="E40" i="13"/>
  <c r="E40" i="12"/>
  <c r="E40" i="11"/>
  <c r="E37" i="10"/>
  <c r="E38" i="9"/>
  <c r="E37" i="8"/>
  <c r="E40" i="7"/>
  <c r="E38" i="4"/>
  <c r="E40" i="3"/>
  <c r="E34" i="5"/>
  <c r="E33" i="6"/>
  <c r="E37" i="16" l="1"/>
  <c r="E35" i="15"/>
  <c r="E41" i="14"/>
  <c r="E41" i="13"/>
  <c r="E41" i="12"/>
  <c r="E41" i="11"/>
  <c r="E38" i="10"/>
  <c r="E39" i="9"/>
  <c r="E38" i="8"/>
  <c r="E41" i="7"/>
  <c r="E39" i="4"/>
  <c r="E41" i="3"/>
  <c r="E35" i="5"/>
  <c r="E34" i="6"/>
  <c r="E38" i="16" l="1"/>
  <c r="E36" i="15"/>
  <c r="E42" i="14"/>
  <c r="E42" i="13"/>
  <c r="E42" i="12"/>
  <c r="E42" i="11"/>
  <c r="E39" i="10"/>
  <c r="E40" i="9"/>
  <c r="E39" i="8"/>
  <c r="E42" i="7"/>
  <c r="E40" i="4"/>
  <c r="E42" i="3"/>
  <c r="E36" i="5"/>
  <c r="E35" i="6"/>
  <c r="E39" i="16" l="1"/>
  <c r="E37" i="15"/>
  <c r="E43" i="14"/>
  <c r="E43" i="13"/>
  <c r="E43" i="12"/>
  <c r="E43" i="11"/>
  <c r="E40" i="10"/>
  <c r="E41" i="9"/>
  <c r="E40" i="8"/>
  <c r="E43" i="7"/>
  <c r="E41" i="4"/>
  <c r="E43" i="3"/>
  <c r="E37" i="5"/>
  <c r="E36" i="6"/>
  <c r="E40" i="16" l="1"/>
  <c r="E38" i="15"/>
  <c r="E44" i="14"/>
  <c r="E44" i="13"/>
  <c r="E44" i="12"/>
  <c r="E44" i="11"/>
  <c r="E41" i="10"/>
  <c r="E42" i="9"/>
  <c r="E41" i="8"/>
  <c r="E44" i="7"/>
  <c r="E42" i="4"/>
  <c r="E44" i="3"/>
  <c r="E38" i="5"/>
  <c r="E37" i="6"/>
  <c r="E41" i="16" l="1"/>
  <c r="E39" i="15"/>
  <c r="E45" i="14"/>
  <c r="E45" i="13"/>
  <c r="E45" i="12"/>
  <c r="E45" i="11"/>
  <c r="E42" i="10"/>
  <c r="E43" i="9"/>
  <c r="E42" i="8"/>
  <c r="E45" i="7"/>
  <c r="E43" i="4"/>
  <c r="E45" i="3"/>
  <c r="E39" i="5"/>
  <c r="E38" i="6"/>
  <c r="E42" i="16" l="1"/>
  <c r="E40" i="15"/>
  <c r="E46" i="14"/>
  <c r="E46" i="13"/>
  <c r="E46" i="12"/>
  <c r="E46" i="11"/>
  <c r="E43" i="10"/>
  <c r="E44" i="9"/>
  <c r="E43" i="8"/>
  <c r="E46" i="7"/>
  <c r="E44" i="4"/>
  <c r="E46" i="3"/>
  <c r="E40" i="5"/>
  <c r="E39" i="6"/>
  <c r="E43" i="16" l="1"/>
  <c r="E41" i="15"/>
  <c r="E47" i="14"/>
  <c r="E47" i="13"/>
  <c r="E47" i="12"/>
  <c r="E47" i="11"/>
  <c r="E44" i="10"/>
  <c r="E45" i="9"/>
  <c r="E44" i="8"/>
  <c r="E47" i="7"/>
  <c r="E45" i="4"/>
  <c r="E47" i="3"/>
  <c r="E41" i="5"/>
  <c r="E40" i="6"/>
  <c r="E44" i="16" l="1"/>
  <c r="E42" i="15"/>
  <c r="E48" i="14"/>
  <c r="E48" i="13"/>
  <c r="E48" i="12"/>
  <c r="E48" i="11"/>
  <c r="E45" i="10"/>
  <c r="E46" i="9"/>
  <c r="E45" i="8"/>
  <c r="E48" i="7"/>
  <c r="E46" i="4"/>
  <c r="E48" i="3"/>
  <c r="E42" i="5"/>
  <c r="E41" i="6"/>
  <c r="E45" i="16" l="1"/>
  <c r="E43" i="15"/>
  <c r="E49" i="14"/>
  <c r="E49" i="13"/>
  <c r="E49" i="12"/>
  <c r="E49" i="11"/>
  <c r="E46" i="10"/>
  <c r="E47" i="9"/>
  <c r="E46" i="8"/>
  <c r="E49" i="7"/>
  <c r="E47" i="4"/>
  <c r="E49" i="3"/>
  <c r="E43" i="5"/>
  <c r="E42" i="6"/>
  <c r="E46" i="16" l="1"/>
  <c r="E44" i="15"/>
  <c r="E50" i="14"/>
  <c r="E50" i="13"/>
  <c r="E50" i="12"/>
  <c r="E50" i="11"/>
  <c r="E47" i="10"/>
  <c r="E48" i="9"/>
  <c r="E47" i="8"/>
  <c r="E50" i="7"/>
  <c r="E48" i="4"/>
  <c r="E50" i="3"/>
  <c r="E44" i="5"/>
  <c r="E43" i="6"/>
  <c r="E47" i="16" l="1"/>
  <c r="E45" i="15"/>
  <c r="E51" i="14"/>
  <c r="E51" i="13"/>
  <c r="E51" i="12"/>
  <c r="E51" i="11"/>
  <c r="E48" i="10"/>
  <c r="E49" i="9"/>
  <c r="E48" i="8"/>
  <c r="E51" i="7"/>
  <c r="E49" i="4"/>
  <c r="E51" i="3"/>
  <c r="E45" i="5"/>
  <c r="E44" i="6"/>
  <c r="E48" i="16" l="1"/>
  <c r="E46" i="15"/>
  <c r="E52" i="14"/>
  <c r="E52" i="13"/>
  <c r="E52" i="12"/>
  <c r="E52" i="11"/>
  <c r="E49" i="10"/>
  <c r="E50" i="9"/>
  <c r="E49" i="8"/>
  <c r="E52" i="7"/>
  <c r="E50" i="4"/>
  <c r="E52" i="3"/>
  <c r="E46" i="5"/>
  <c r="E45" i="6"/>
  <c r="E49" i="16" l="1"/>
  <c r="E47" i="15"/>
  <c r="E53" i="14"/>
  <c r="E53" i="13"/>
  <c r="E53" i="12"/>
  <c r="E53" i="11"/>
  <c r="E50" i="10"/>
  <c r="E51" i="9"/>
  <c r="E50" i="8"/>
  <c r="E53" i="7"/>
  <c r="E51" i="4"/>
  <c r="E53" i="3"/>
  <c r="E47" i="5"/>
  <c r="E46" i="6"/>
  <c r="E50" i="16" l="1"/>
  <c r="E48" i="15"/>
  <c r="E54" i="14"/>
  <c r="F15" i="14"/>
  <c r="F16" i="14" s="1"/>
  <c r="E55" i="14"/>
  <c r="E54" i="13"/>
  <c r="E55" i="13"/>
  <c r="E54" i="12"/>
  <c r="E54" i="11"/>
  <c r="E55" i="11"/>
  <c r="E51" i="10"/>
  <c r="E52" i="9"/>
  <c r="E51" i="8"/>
  <c r="E54" i="7"/>
  <c r="F15" i="7"/>
  <c r="F16" i="7" s="1"/>
  <c r="E55" i="7"/>
  <c r="E52" i="4"/>
  <c r="E54" i="3"/>
  <c r="F15" i="3"/>
  <c r="F16" i="3" s="1"/>
  <c r="E55" i="3"/>
  <c r="E48" i="5"/>
  <c r="E47" i="6"/>
  <c r="F15" i="12" l="1"/>
  <c r="F16" i="12" s="1"/>
  <c r="F22" i="12" s="1"/>
  <c r="F24" i="12" s="1"/>
  <c r="F22" i="14"/>
  <c r="F24" i="14" s="1"/>
  <c r="F17" i="14"/>
  <c r="F15" i="13"/>
  <c r="F16" i="13" s="1"/>
  <c r="E51" i="16"/>
  <c r="F15" i="11"/>
  <c r="F16" i="11" s="1"/>
  <c r="F22" i="7"/>
  <c r="F24" i="7" s="1"/>
  <c r="F17" i="7"/>
  <c r="F22" i="3"/>
  <c r="F24" i="3" s="1"/>
  <c r="F17" i="3"/>
  <c r="E49" i="15"/>
  <c r="E52" i="10"/>
  <c r="E53" i="9"/>
  <c r="E52" i="8"/>
  <c r="E53" i="4"/>
  <c r="E49" i="5"/>
  <c r="E48" i="6"/>
  <c r="F17" i="12" l="1"/>
  <c r="F17" i="13"/>
  <c r="F22" i="13"/>
  <c r="F24" i="13" s="1"/>
  <c r="E52" i="16"/>
  <c r="F22" i="11"/>
  <c r="F24" i="11" s="1"/>
  <c r="F17" i="11"/>
  <c r="E50" i="15"/>
  <c r="E53" i="10"/>
  <c r="E54" i="9"/>
  <c r="E55" i="9"/>
  <c r="E53" i="8"/>
  <c r="E54" i="4"/>
  <c r="E55" i="4"/>
  <c r="E50" i="5"/>
  <c r="E49" i="6"/>
  <c r="F15" i="9" l="1"/>
  <c r="F16" i="9" s="1"/>
  <c r="F22" i="9" s="1"/>
  <c r="F24" i="9" s="1"/>
  <c r="E53" i="16"/>
  <c r="E51" i="15"/>
  <c r="E54" i="10"/>
  <c r="F15" i="10"/>
  <c r="F16" i="10" s="1"/>
  <c r="E55" i="10"/>
  <c r="E54" i="8"/>
  <c r="F15" i="8"/>
  <c r="F16" i="8" s="1"/>
  <c r="E55" i="8"/>
  <c r="F15" i="4"/>
  <c r="F16" i="4" s="1"/>
  <c r="E51" i="5"/>
  <c r="E50" i="6"/>
  <c r="F17" i="9" l="1"/>
  <c r="E54" i="16"/>
  <c r="E55" i="16"/>
  <c r="F22" i="10"/>
  <c r="F24" i="10" s="1"/>
  <c r="F17" i="10"/>
  <c r="F22" i="8"/>
  <c r="F24" i="8" s="1"/>
  <c r="F17" i="8"/>
  <c r="F22" i="4"/>
  <c r="F24" i="4" s="1"/>
  <c r="F17" i="4"/>
  <c r="E52" i="15"/>
  <c r="E52" i="5"/>
  <c r="E51" i="6"/>
  <c r="F15" i="16" l="1"/>
  <c r="F16" i="16" s="1"/>
  <c r="F22" i="16" s="1"/>
  <c r="F24" i="16" s="1"/>
  <c r="F17" i="16"/>
  <c r="E53" i="15"/>
  <c r="E53" i="5"/>
  <c r="E52" i="6"/>
  <c r="E54" i="15" l="1"/>
  <c r="F15" i="15"/>
  <c r="F16" i="15" s="1"/>
  <c r="E55" i="15"/>
  <c r="E54" i="5"/>
  <c r="E53" i="6"/>
  <c r="F22" i="15" l="1"/>
  <c r="F24" i="15" s="1"/>
  <c r="F17" i="15"/>
  <c r="F15" i="5"/>
  <c r="F16" i="5" s="1"/>
  <c r="E54" i="6"/>
  <c r="F22" i="5" l="1"/>
  <c r="F24" i="5" s="1"/>
  <c r="F17" i="5"/>
  <c r="F15" i="6"/>
  <c r="F16" i="6" s="1"/>
  <c r="F22" i="6" l="1"/>
  <c r="F24" i="6" s="1"/>
  <c r="F17" i="6"/>
</calcChain>
</file>

<file path=xl/sharedStrings.xml><?xml version="1.0" encoding="utf-8"?>
<sst xmlns="http://schemas.openxmlformats.org/spreadsheetml/2006/main" count="4800" uniqueCount="140">
  <si>
    <t>№п/п</t>
  </si>
  <si>
    <t>Наименование параметра</t>
  </si>
  <si>
    <t>Единица измерения</t>
  </si>
  <si>
    <t>Значение</t>
  </si>
  <si>
    <t>Дата заполнения/ внесения изменений</t>
  </si>
  <si>
    <t>-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</si>
  <si>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</si>
  <si>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</si>
  <si>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 по содержанию и текущему ремонту общего имущества в многоквартирном доме</t>
  </si>
  <si>
    <t>Авансовые платежи потребителей (на начало периода)</t>
  </si>
  <si>
    <t>руб.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</si>
  <si>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</si>
  <si>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</si>
  <si>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ремонту, в том числе:</t>
  </si>
  <si>
    <t>Получено денежных средств, в том числе</t>
  </si>
  <si>
    <t>— денежных средств от собственников/нанимателей помещений</t>
  </si>
  <si>
    <t>— целевых взносов от собственников/нанимателей помещений</t>
  </si>
  <si>
    <t>— субсидий</t>
  </si>
  <si>
    <t>— денежных средств от использования общего имущества</t>
  </si>
  <si>
    <t>— 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</si>
  <si>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</si>
  <si>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</si>
  <si>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</si>
  <si>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</si>
  <si>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Наименование работ (услуг)</t>
  </si>
  <si>
    <t>Годовая фактическая стоимость работ (услуг) руб.</t>
  </si>
  <si>
    <t>ИТОГО</t>
  </si>
  <si>
    <t>Информация о наличии претензий по качеству выполненных работ (ока-занных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</si>
  <si>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</si>
  <si>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</si>
  <si>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</si>
  <si>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</si>
  <si>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предоставленных коммунальных услугах (заполняется по каждой коммунальной услуге)*</t>
  </si>
  <si>
    <t>Вид коммунальной услуги</t>
  </si>
  <si>
    <t>—</t>
  </si>
  <si>
    <t>Отопление</t>
  </si>
  <si>
    <t>ГКал</t>
  </si>
  <si>
    <t>Общий объем потребления</t>
  </si>
  <si>
    <t>нат.показ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</si>
  <si>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</si>
  <si>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</si>
  <si>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</si>
  <si>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</si>
  <si>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</si>
  <si>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</si>
  <si>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Размер пени и штрафов, уплаченных поставщику (поставщикам) коммунального ресурса</t>
  </si>
  <si>
    <t>ед.</t>
  </si>
  <si>
    <t>Холодное водоснабжение</t>
  </si>
  <si>
    <t>м3</t>
  </si>
  <si>
    <t>Горячее водоснабжение</t>
  </si>
  <si>
    <t>Водоотведение</t>
  </si>
  <si>
    <t>Электроэнергия</t>
  </si>
  <si>
    <t>кВт.ч</t>
  </si>
  <si>
    <t>Информация о ведении претензионно-исковой работы в отношении по-требителей-должников</t>
  </si>
  <si>
    <t>Направлено претензий потребителям-должникам</t>
  </si>
  <si>
    <t>Направлено исковых заявлений</t>
  </si>
  <si>
    <t>Получено денежных средств по результатам претензионно-исковой работы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</si>
  <si>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</si>
  <si>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</si>
  <si>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</si>
  <si>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</si>
  <si>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</si>
  <si>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</si>
  <si>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</si>
  <si>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</si>
  <si>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</si>
  <si>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</si>
  <si>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</si>
  <si>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</si>
  <si>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</si>
  <si>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</si>
  <si>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</si>
  <si>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</si>
  <si>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</si>
  <si>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</si>
  <si>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</si>
  <si>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</si>
  <si>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</si>
  <si>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</si>
  <si>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</si>
  <si>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</si>
  <si>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</si>
  <si>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</si>
  <si>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</si>
  <si>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</si>
  <si>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43</t>
  </si>
  <si>
    <t>44</t>
  </si>
  <si>
    <t>45</t>
  </si>
  <si>
    <t>Ремонт общего имущества многоквартирного дома:, в т.ч.</t>
  </si>
  <si>
    <t>конструктивных элементов</t>
  </si>
  <si>
    <t>инженерного оборудования</t>
  </si>
  <si>
    <t>Содержание общего имущества многоквартирного дома:</t>
  </si>
  <si>
    <t>3.1.</t>
  </si>
  <si>
    <t>Содержание конструктивных элементов</t>
  </si>
  <si>
    <t xml:space="preserve"> - стен, фасадов, оконных и дверных заполнений</t>
  </si>
  <si>
    <t xml:space="preserve"> - кровли</t>
  </si>
  <si>
    <t xml:space="preserve"> - водостоков</t>
  </si>
  <si>
    <t xml:space="preserve"> - утепление выгребных ям</t>
  </si>
  <si>
    <t xml:space="preserve"> - содержание подвалов (дезинсекция, дератизация), уборка мусора</t>
  </si>
  <si>
    <t>3.2.</t>
  </si>
  <si>
    <t>Техническое содержание общих коммуникаций:</t>
  </si>
  <si>
    <t xml:space="preserve"> - центрального отопления</t>
  </si>
  <si>
    <t xml:space="preserve"> - водоснабжения</t>
  </si>
  <si>
    <t xml:space="preserve"> - горячего водоснабжения</t>
  </si>
  <si>
    <t xml:space="preserve"> - канализации</t>
  </si>
  <si>
    <t xml:space="preserve"> - электроснабжения</t>
  </si>
  <si>
    <t>3.3.</t>
  </si>
  <si>
    <t>Содержание аварийно-ремонтной службы</t>
  </si>
  <si>
    <t>3.4.</t>
  </si>
  <si>
    <t>Уборка придомовой территории, в т.ч.:</t>
  </si>
  <si>
    <t xml:space="preserve"> - содержание дворников</t>
  </si>
  <si>
    <t xml:space="preserve"> - механизированная уборка дворов</t>
  </si>
  <si>
    <t xml:space="preserve"> - подсыпка придомовой территории</t>
  </si>
  <si>
    <t>3.5.</t>
  </si>
  <si>
    <t>Уборка помещений общего пользования</t>
  </si>
  <si>
    <t>3.6.</t>
  </si>
  <si>
    <t>Содержание общедомовых приборов учета (тепловой энергии, горячего водоснабжения)</t>
  </si>
  <si>
    <t>3.7.</t>
  </si>
  <si>
    <t>Содержание мест накопления твердых коммунальных отходов (контейнерных площадок)</t>
  </si>
  <si>
    <t>3.8.</t>
  </si>
  <si>
    <t>Сбор, вывоз жидких бытовых отходов</t>
  </si>
  <si>
    <t>3.9.</t>
  </si>
  <si>
    <t>Содержание и текущий ремонт внутридомового газового оборудования</t>
  </si>
  <si>
    <t>Управление жилым фондом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</si>
  <si>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 (услуг))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</si>
  <si>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14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</si>
  <si>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ул. Советская 20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</si>
  <si>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</si>
  <si>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4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</si>
  <si>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</si>
  <si>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</si>
  <si>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7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</si>
  <si>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</si>
  <si>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9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</si>
  <si>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10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</si>
  <si>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12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</si>
  <si>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15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</si>
  <si>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16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</si>
  <si>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18</t>
  </si>
  <si>
    <t>Форма 2.8. Отчет об исполнении управляющей организацией договора управления, а также отчет о выполнении товариществом, кооперативом смет доходов и расходов за год по МКД южной части г. Волчанска                                 ул. Советская д. 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</si>
</sst>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theme="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1" fillId="0" borderId="7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14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/>
    </xf>
    <xf numFmtId="0" fontId="2" fillId="0" borderId="8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left" vertical="center" wrapText="1"/>
    </xf>
    <xf numFmtId="0" fontId="2" fillId="0" borderId="7" xfId="0" applyNumberFormat="1" applyFont="1" applyBorder="1" applyAlignment="1">
      <alignment horizontal="left"/>
    </xf>
    <xf numFmtId="0" fontId="3" fillId="0" borderId="7" xfId="0" applyNumberFormat="1" applyFont="1" applyBorder="1" applyAlignment="1">
      <alignment horizontal="left" wrapText="1"/>
    </xf>
    <xf numFmtId="1" fontId="3" fillId="0" borderId="7" xfId="0" applyNumberFormat="1" applyFont="1" applyBorder="1" applyAlignment="1">
      <alignment horizontal="right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2" fillId="0" borderId="7" xfId="0" applyNumberFormat="1" applyFont="1" applyBorder="1" applyAlignment="1">
      <alignment horizontal="center"/>
    </xf>
    <xf numFmtId="0" fontId="4" fillId="0" borderId="11" xfId="0" applyFont="1" applyBorder="1" applyAlignment="1">
      <alignment horizontal="left" wrapText="1"/>
    </xf>
    <xf numFmtId="0" fontId="5" fillId="0" borderId="11" xfId="0" applyFont="1" applyBorder="1"/>
    <xf numFmtId="0" fontId="4" fillId="0" borderId="11" xfId="0" applyFont="1" applyBorder="1" applyAlignment="1">
      <alignment wrapText="1"/>
    </xf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5" fillId="0" borderId="11" xfId="0" applyFont="1" applyBorder="1" applyAlignment="1">
      <alignment horizontal="center"/>
    </xf>
    <xf numFmtId="0" fontId="6" fillId="0" borderId="11" xfId="0" applyFont="1" applyBorder="1" applyAlignment="1">
      <alignment wrapText="1"/>
    </xf>
    <xf numFmtId="0" fontId="4" fillId="0" borderId="11" xfId="0" applyFont="1" applyBorder="1"/>
    <xf numFmtId="0" fontId="3" fillId="0" borderId="13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7" fillId="0" borderId="7" xfId="0" applyNumberFormat="1" applyFont="1" applyBorder="1" applyAlignment="1">
      <alignment horizontal="center" vertical="center" wrapText="1"/>
    </xf>
    <xf numFmtId="2" fontId="4" fillId="0" borderId="11" xfId="0" applyNumberFormat="1" applyFont="1" applyFill="1" applyBorder="1" applyAlignment="1">
      <alignment horizontal="center"/>
    </xf>
    <xf numFmtId="2" fontId="5" fillId="0" borderId="11" xfId="0" applyNumberFormat="1" applyFont="1" applyFill="1" applyBorder="1" applyAlignment="1">
      <alignment horizontal="center"/>
    </xf>
    <xf numFmtId="2" fontId="6" fillId="0" borderId="11" xfId="0" applyNumberFormat="1" applyFont="1" applyFill="1" applyBorder="1" applyAlignment="1">
      <alignment horizontal="center"/>
    </xf>
    <xf numFmtId="2" fontId="8" fillId="0" borderId="11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0" fontId="9" fillId="0" borderId="7" xfId="0" applyNumberFormat="1" applyFont="1" applyBorder="1" applyAlignment="1">
      <alignment horizontal="center" vertical="center" wrapText="1"/>
    </xf>
    <xf numFmtId="0" fontId="9" fillId="0" borderId="7" xfId="0" applyNumberFormat="1" applyFont="1" applyBorder="1" applyAlignment="1">
      <alignment horizontal="center" wrapText="1"/>
    </xf>
    <xf numFmtId="2" fontId="4" fillId="0" borderId="0" xfId="0" applyNumberFormat="1" applyFont="1" applyFill="1" applyBorder="1" applyAlignment="1">
      <alignment horizontal="center"/>
    </xf>
    <xf numFmtId="2" fontId="7" fillId="0" borderId="7" xfId="0" applyNumberFormat="1" applyFont="1" applyBorder="1" applyAlignment="1">
      <alignment horizontal="center" vertical="center"/>
    </xf>
    <xf numFmtId="2" fontId="1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0" fillId="0" borderId="0" xfId="0" applyFont="1"/>
    <xf numFmtId="0" fontId="1" fillId="0" borderId="7" xfId="0" applyNumberFormat="1" applyFont="1" applyBorder="1" applyAlignment="1">
      <alignment horizontal="center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right" vertical="center" wrapText="1"/>
    </xf>
    <xf numFmtId="0" fontId="3" fillId="0" borderId="10" xfId="0" applyNumberFormat="1" applyFont="1" applyBorder="1" applyAlignment="1">
      <alignment horizontal="right" vertical="center" wrapText="1"/>
    </xf>
    <xf numFmtId="0" fontId="3" fillId="0" borderId="1" xfId="0" applyNumberFormat="1" applyFont="1" applyBorder="1" applyAlignment="1">
      <alignment horizontal="left" vertical="center" wrapText="1"/>
    </xf>
    <xf numFmtId="0" fontId="3" fillId="0" borderId="10" xfId="0" applyNumberFormat="1" applyFont="1" applyBorder="1" applyAlignment="1">
      <alignment horizontal="left" vertical="center" wrapText="1"/>
    </xf>
    <xf numFmtId="0" fontId="3" fillId="0" borderId="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7" workbookViewId="0">
      <selection activeCell="D28" sqref="D28:D55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127</v>
      </c>
      <c r="B1" s="57"/>
      <c r="C1" s="57"/>
      <c r="D1" s="57"/>
      <c r="E1" s="57"/>
      <c r="F1" s="57"/>
      <c r="G1" s="45">
        <v>433.5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570832.80000000005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550899.26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550899.26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550899.26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-19933.540000000037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19933.54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433.5</v>
      </c>
      <c r="F28" s="35">
        <f>SUM(E28*D28*8)</f>
        <v>15120.479999999998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433.5</v>
      </c>
      <c r="F29" s="35">
        <f t="shared" ref="F29:F55" si="0">SUM(E29*D29*8)</f>
        <v>9987.84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433.5</v>
      </c>
      <c r="F30" s="35">
        <f t="shared" si="0"/>
        <v>5132.6400000000003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433.5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433.5</v>
      </c>
      <c r="F32" s="35">
        <f t="shared" si="0"/>
        <v>1734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433.5</v>
      </c>
      <c r="F33" s="35">
        <f t="shared" si="0"/>
        <v>450.84000000000003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433.5</v>
      </c>
      <c r="F34" s="35">
        <f t="shared" si="0"/>
        <v>901.68000000000006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433.5</v>
      </c>
      <c r="F35" s="35">
        <f t="shared" si="0"/>
        <v>381.48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433.5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433.5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433.5</v>
      </c>
      <c r="F38" s="35">
        <f t="shared" si="0"/>
        <v>4473.72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433.5</v>
      </c>
      <c r="F39" s="35">
        <f t="shared" si="0"/>
        <v>2947.7999999999997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433.5</v>
      </c>
      <c r="F40" s="35">
        <f t="shared" si="0"/>
        <v>658.92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433.5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433.5</v>
      </c>
      <c r="F42" s="35">
        <f t="shared" si="0"/>
        <v>658.92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433.5</v>
      </c>
      <c r="F43" s="35">
        <f t="shared" si="0"/>
        <v>208.07999999999998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433.5</v>
      </c>
      <c r="F44" s="35">
        <f t="shared" si="0"/>
        <v>9259.56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433.5</v>
      </c>
      <c r="F45" s="35">
        <f t="shared" si="0"/>
        <v>11583.119999999999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433.5</v>
      </c>
      <c r="F46" s="35">
        <f t="shared" si="0"/>
        <v>7490.88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433.5</v>
      </c>
      <c r="F47" s="35">
        <f t="shared" si="0"/>
        <v>3190.56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433.5</v>
      </c>
      <c r="F48" s="35">
        <f t="shared" si="0"/>
        <v>901.68000000000006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433.5</v>
      </c>
      <c r="F49" s="35">
        <f t="shared" si="0"/>
        <v>6103.68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433.5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433.5</v>
      </c>
      <c r="F51" s="35">
        <f t="shared" si="0"/>
        <v>589.56000000000006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433.5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433.5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433.5</v>
      </c>
      <c r="F54" s="35">
        <f t="shared" si="0"/>
        <v>8219.16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4335</v>
      </c>
      <c r="F55" s="35">
        <f t="shared" si="0"/>
        <v>570832.80000000005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14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14"/>
      <c r="E70" s="14"/>
      <c r="F70" s="55"/>
    </row>
    <row r="71" spans="1:6" ht="15.75" x14ac:dyDescent="0.25">
      <c r="A71" s="52"/>
      <c r="B71" s="54"/>
      <c r="C71" s="56"/>
      <c r="D71" s="25"/>
      <c r="E71" s="25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14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14"/>
      <c r="E85" s="14"/>
      <c r="F85" s="55"/>
    </row>
    <row r="86" spans="1:6" ht="15.75" x14ac:dyDescent="0.25">
      <c r="A86" s="52"/>
      <c r="B86" s="54"/>
      <c r="C86" s="56"/>
      <c r="D86" s="25"/>
      <c r="E86" s="25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14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14"/>
      <c r="E100" s="14"/>
      <c r="F100" s="55"/>
    </row>
    <row r="101" spans="1:6" ht="15.75" x14ac:dyDescent="0.25">
      <c r="A101" s="52"/>
      <c r="B101" s="54"/>
      <c r="C101" s="56"/>
      <c r="D101" s="25"/>
      <c r="E101" s="25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14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14"/>
      <c r="E115" s="14"/>
      <c r="F115" s="55"/>
    </row>
    <row r="116" spans="1:6" ht="15.75" x14ac:dyDescent="0.25">
      <c r="A116" s="52"/>
      <c r="B116" s="54"/>
      <c r="C116" s="56"/>
      <c r="D116" s="25"/>
      <c r="E116" s="25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14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14"/>
      <c r="E130" s="14"/>
      <c r="F130" s="55"/>
    </row>
    <row r="131" spans="1:6" ht="15.75" x14ac:dyDescent="0.25">
      <c r="A131" s="52"/>
      <c r="B131" s="54"/>
      <c r="C131" s="56"/>
      <c r="D131" s="25"/>
      <c r="E131" s="25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139</v>
      </c>
      <c r="B1" s="57"/>
      <c r="C1" s="57"/>
      <c r="D1" s="57"/>
      <c r="E1" s="57"/>
      <c r="F1" s="57"/>
      <c r="G1" s="45">
        <v>421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522040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489031.76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489031.76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489031.76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-33008.239999999991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33008.239999999998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421</v>
      </c>
      <c r="F28" s="35">
        <f>SUM(E28*D28*8)</f>
        <v>14684.479999999998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421</v>
      </c>
      <c r="F29" s="35">
        <f t="shared" ref="F29:F55" si="0">SUM(E29*D29*8)</f>
        <v>9699.84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421</v>
      </c>
      <c r="F30" s="35">
        <f t="shared" si="0"/>
        <v>4984.6400000000003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421</v>
      </c>
      <c r="F32" s="35">
        <f t="shared" si="0"/>
        <v>1313.52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421</v>
      </c>
      <c r="F33" s="35">
        <f t="shared" si="0"/>
        <v>437.84000000000003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421</v>
      </c>
      <c r="F34" s="35">
        <f t="shared" si="0"/>
        <v>875.68000000000006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421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0.44</v>
      </c>
      <c r="E38" s="34">
        <f t="shared" si="1"/>
        <v>421</v>
      </c>
      <c r="F38" s="35">
        <f t="shared" si="0"/>
        <v>1481.92</v>
      </c>
    </row>
    <row r="39" spans="1:6" ht="18.75" x14ac:dyDescent="0.3">
      <c r="A39" s="21"/>
      <c r="B39" s="17" t="s">
        <v>101</v>
      </c>
      <c r="C39" s="5" t="s">
        <v>10</v>
      </c>
      <c r="D39" s="30">
        <v>0</v>
      </c>
      <c r="E39" s="34">
        <f t="shared" si="1"/>
        <v>421</v>
      </c>
      <c r="F39" s="35">
        <f t="shared" si="0"/>
        <v>0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421</v>
      </c>
      <c r="F40" s="35">
        <f t="shared" si="0"/>
        <v>639.91999999999996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421</v>
      </c>
      <c r="F42" s="35">
        <f t="shared" si="0"/>
        <v>639.91999999999996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421</v>
      </c>
      <c r="F43" s="35">
        <f t="shared" si="0"/>
        <v>202.07999999999998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421</v>
      </c>
      <c r="F44" s="35">
        <f t="shared" si="0"/>
        <v>8992.56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421</v>
      </c>
      <c r="F45" s="35">
        <f t="shared" si="0"/>
        <v>11249.119999999999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421</v>
      </c>
      <c r="F46" s="35">
        <f t="shared" si="0"/>
        <v>7274.88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421</v>
      </c>
      <c r="F47" s="35">
        <f t="shared" si="0"/>
        <v>3098.56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421</v>
      </c>
      <c r="F48" s="35">
        <f t="shared" si="0"/>
        <v>875.68000000000006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421</v>
      </c>
      <c r="F49" s="35">
        <f t="shared" si="0"/>
        <v>5927.68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421</v>
      </c>
      <c r="F51" s="35">
        <f t="shared" si="0"/>
        <v>572.56000000000006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421</v>
      </c>
      <c r="F54" s="35">
        <f t="shared" si="0"/>
        <v>7982.1600000000008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15.5</v>
      </c>
      <c r="E55" s="36">
        <f t="shared" ref="E55" si="3">SUM(E28+E32+E38+E44+E45+E49+E50+E51+E53+E54)</f>
        <v>4210</v>
      </c>
      <c r="F55" s="35">
        <f t="shared" si="0"/>
        <v>522040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7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7"/>
      <c r="E70" s="47"/>
      <c r="F70" s="55"/>
    </row>
    <row r="71" spans="1:6" ht="15.75" x14ac:dyDescent="0.25">
      <c r="A71" s="52"/>
      <c r="B71" s="54"/>
      <c r="C71" s="56"/>
      <c r="D71" s="48"/>
      <c r="E71" s="48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7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7"/>
      <c r="E85" s="47"/>
      <c r="F85" s="55"/>
    </row>
    <row r="86" spans="1:6" ht="15.75" x14ac:dyDescent="0.25">
      <c r="A86" s="52"/>
      <c r="B86" s="54"/>
      <c r="C86" s="56"/>
      <c r="D86" s="48"/>
      <c r="E86" s="48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7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7"/>
      <c r="E100" s="47"/>
      <c r="F100" s="55"/>
    </row>
    <row r="101" spans="1:6" ht="15.75" x14ac:dyDescent="0.25">
      <c r="A101" s="52"/>
      <c r="B101" s="54"/>
      <c r="C101" s="56"/>
      <c r="D101" s="48"/>
      <c r="E101" s="48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7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7"/>
      <c r="E115" s="47"/>
      <c r="F115" s="55"/>
    </row>
    <row r="116" spans="1:6" ht="15.75" x14ac:dyDescent="0.25">
      <c r="A116" s="52"/>
      <c r="B116" s="54"/>
      <c r="C116" s="56"/>
      <c r="D116" s="48"/>
      <c r="E116" s="48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7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7"/>
      <c r="E130" s="47"/>
      <c r="F130" s="55"/>
    </row>
    <row r="131" spans="1:6" ht="15.75" x14ac:dyDescent="0.25">
      <c r="A131" s="52"/>
      <c r="B131" s="54"/>
      <c r="C131" s="56"/>
      <c r="D131" s="48"/>
      <c r="E131" s="48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125</v>
      </c>
      <c r="B1" s="57"/>
      <c r="C1" s="57"/>
      <c r="D1" s="57"/>
      <c r="E1" s="57"/>
      <c r="F1" s="57"/>
      <c r="G1" s="45">
        <v>392.2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0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-21294.47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-21294.47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-21294.47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-21294.47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21294.47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392.2</v>
      </c>
      <c r="F28" s="35">
        <f>SUM(E28*D28*8)</f>
        <v>13679.935999999998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392.2</v>
      </c>
      <c r="F29" s="35">
        <f t="shared" ref="F29:F55" si="0">SUM(E29*D29*8)</f>
        <v>9036.2879999999986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392.2</v>
      </c>
      <c r="F30" s="35">
        <f t="shared" si="0"/>
        <v>4643.6480000000001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392.2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392.2</v>
      </c>
      <c r="F32" s="35">
        <f t="shared" si="0"/>
        <v>1568.8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392.2</v>
      </c>
      <c r="F33" s="35">
        <f t="shared" si="0"/>
        <v>407.88799999999998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392.2</v>
      </c>
      <c r="F34" s="35">
        <f t="shared" si="0"/>
        <v>815.77599999999995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392.2</v>
      </c>
      <c r="F35" s="35">
        <f t="shared" si="0"/>
        <v>345.13599999999997</v>
      </c>
    </row>
    <row r="36" spans="1:6" ht="18.75" hidden="1" x14ac:dyDescent="0.3">
      <c r="A36" s="21"/>
      <c r="B36" s="17" t="s">
        <v>97</v>
      </c>
      <c r="C36" s="5" t="s">
        <v>10</v>
      </c>
      <c r="D36" s="30"/>
      <c r="E36" s="34">
        <f t="shared" si="1"/>
        <v>392.2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392.2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392.2</v>
      </c>
      <c r="F38" s="35">
        <f t="shared" si="0"/>
        <v>4047.5039999999999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392.2</v>
      </c>
      <c r="F39" s="35">
        <f t="shared" si="0"/>
        <v>2666.96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392.2</v>
      </c>
      <c r="F40" s="35">
        <f t="shared" si="0"/>
        <v>596.14400000000001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392.2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392.2</v>
      </c>
      <c r="F42" s="35">
        <f t="shared" si="0"/>
        <v>596.14400000000001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392.2</v>
      </c>
      <c r="F43" s="35">
        <f t="shared" si="0"/>
        <v>188.256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392.2</v>
      </c>
      <c r="F44" s="35">
        <f t="shared" si="0"/>
        <v>8377.3919999999998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392.2</v>
      </c>
      <c r="F45" s="35">
        <f t="shared" si="0"/>
        <v>10479.583999999999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392.2</v>
      </c>
      <c r="F46" s="35">
        <f t="shared" si="0"/>
        <v>6777.2160000000003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392.2</v>
      </c>
      <c r="F47" s="35">
        <f t="shared" si="0"/>
        <v>2886.5920000000001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392.2</v>
      </c>
      <c r="F48" s="35">
        <f t="shared" si="0"/>
        <v>815.77599999999995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392.2</v>
      </c>
      <c r="F49" s="35">
        <f t="shared" si="0"/>
        <v>5522.1759999999995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392.2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392.2</v>
      </c>
      <c r="F51" s="35">
        <f t="shared" si="0"/>
        <v>533.39200000000005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392.2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392.2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392.2</v>
      </c>
      <c r="F54" s="35">
        <f t="shared" si="0"/>
        <v>7436.1120000000001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/>
      <c r="F55" s="35">
        <f t="shared" si="0"/>
        <v>0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39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39"/>
      <c r="E70" s="39"/>
      <c r="F70" s="55"/>
    </row>
    <row r="71" spans="1:6" ht="15.75" x14ac:dyDescent="0.25">
      <c r="A71" s="52"/>
      <c r="B71" s="54"/>
      <c r="C71" s="56"/>
      <c r="D71" s="40"/>
      <c r="E71" s="40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39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39"/>
      <c r="E85" s="39"/>
      <c r="F85" s="55"/>
    </row>
    <row r="86" spans="1:6" ht="15.75" x14ac:dyDescent="0.25">
      <c r="A86" s="52"/>
      <c r="B86" s="54"/>
      <c r="C86" s="56"/>
      <c r="D86" s="40"/>
      <c r="E86" s="40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39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39"/>
      <c r="E100" s="39"/>
      <c r="F100" s="55"/>
    </row>
    <row r="101" spans="1:6" ht="15.75" x14ac:dyDescent="0.25">
      <c r="A101" s="52"/>
      <c r="B101" s="54"/>
      <c r="C101" s="56"/>
      <c r="D101" s="40"/>
      <c r="E101" s="40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39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39"/>
      <c r="E115" s="39"/>
      <c r="F115" s="55"/>
    </row>
    <row r="116" spans="1:6" ht="15.75" x14ac:dyDescent="0.25">
      <c r="A116" s="52"/>
      <c r="B116" s="54"/>
      <c r="C116" s="56"/>
      <c r="D116" s="40"/>
      <c r="E116" s="40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39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39"/>
      <c r="E130" s="39"/>
      <c r="F130" s="55"/>
    </row>
    <row r="131" spans="1:6" ht="15.75" x14ac:dyDescent="0.25">
      <c r="A131" s="52"/>
      <c r="B131" s="54"/>
      <c r="C131" s="56"/>
      <c r="D131" s="40"/>
      <c r="E131" s="40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1109183.9999999998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1038073.8799999998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1038073.8799999998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1038073.8799999998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-71110.12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71110.12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8480</v>
      </c>
      <c r="F55" s="35">
        <f t="shared" si="0"/>
        <v>1109183.9999999998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137</v>
      </c>
      <c r="B1" s="57"/>
      <c r="C1" s="57"/>
      <c r="D1" s="57"/>
      <c r="E1" s="57"/>
      <c r="F1" s="57"/>
      <c r="G1" s="45">
        <v>424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554591.99999999988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533865.31999999983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533865.31999999983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533865.31999999983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-20726.680000000051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20726.68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424</v>
      </c>
      <c r="F28" s="35">
        <f>SUM(E28*D28*8)</f>
        <v>14789.119999999999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424</v>
      </c>
      <c r="F29" s="35">
        <f t="shared" ref="F29:F55" si="0">SUM(E29*D29*8)</f>
        <v>9768.9599999999991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424</v>
      </c>
      <c r="F30" s="35">
        <f t="shared" si="0"/>
        <v>5020.16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424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424</v>
      </c>
      <c r="F32" s="35">
        <f t="shared" si="0"/>
        <v>1322.88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424</v>
      </c>
      <c r="F33" s="35">
        <f t="shared" si="0"/>
        <v>440.96000000000004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424</v>
      </c>
      <c r="F34" s="35">
        <f t="shared" si="0"/>
        <v>881.92000000000007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424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424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424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424</v>
      </c>
      <c r="F38" s="35">
        <f t="shared" si="0"/>
        <v>4375.68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424</v>
      </c>
      <c r="F39" s="35">
        <f t="shared" si="0"/>
        <v>2883.2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424</v>
      </c>
      <c r="F40" s="35">
        <f t="shared" si="0"/>
        <v>644.48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424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424</v>
      </c>
      <c r="F42" s="35">
        <f t="shared" si="0"/>
        <v>644.48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424</v>
      </c>
      <c r="F43" s="35">
        <f t="shared" si="0"/>
        <v>203.51999999999998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424</v>
      </c>
      <c r="F44" s="35">
        <f t="shared" si="0"/>
        <v>9056.64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424</v>
      </c>
      <c r="F45" s="35">
        <f t="shared" si="0"/>
        <v>11329.279999999999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424</v>
      </c>
      <c r="F46" s="35">
        <f t="shared" si="0"/>
        <v>7326.72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424</v>
      </c>
      <c r="F47" s="35">
        <f t="shared" si="0"/>
        <v>3120.6400000000003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424</v>
      </c>
      <c r="F48" s="35">
        <f t="shared" si="0"/>
        <v>881.92000000000007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424</v>
      </c>
      <c r="F49" s="35">
        <f t="shared" si="0"/>
        <v>5969.92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424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424</v>
      </c>
      <c r="F51" s="35">
        <f t="shared" si="0"/>
        <v>576.64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424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424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424</v>
      </c>
      <c r="F54" s="35">
        <f t="shared" si="0"/>
        <v>8039.04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4240</v>
      </c>
      <c r="F55" s="35">
        <f t="shared" si="0"/>
        <v>554591.99999999988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138</v>
      </c>
      <c r="B1" s="57"/>
      <c r="C1" s="57"/>
      <c r="D1" s="57"/>
      <c r="E1" s="57"/>
      <c r="F1" s="57"/>
      <c r="G1" s="45">
        <v>617.70000000000005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807951.59999999974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779054.32999999973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779054.32999999973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779054.32999999973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-28897.270000000019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28897.27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617.70000000000005</v>
      </c>
      <c r="F28" s="35">
        <f>SUM(E28*D28*8)</f>
        <v>21545.376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617.70000000000005</v>
      </c>
      <c r="F29" s="35">
        <f t="shared" ref="F29:F55" si="0">SUM(E29*D29*8)</f>
        <v>14231.808000000001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617.70000000000005</v>
      </c>
      <c r="F30" s="35">
        <f t="shared" si="0"/>
        <v>7313.5680000000002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617.70000000000005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617.70000000000005</v>
      </c>
      <c r="F32" s="35">
        <f t="shared" si="0"/>
        <v>1927.2240000000002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617.70000000000005</v>
      </c>
      <c r="F33" s="35">
        <f t="shared" si="0"/>
        <v>642.40800000000002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617.70000000000005</v>
      </c>
      <c r="F34" s="35">
        <f t="shared" si="0"/>
        <v>1284.816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617.70000000000005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617.70000000000005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617.70000000000005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617.70000000000005</v>
      </c>
      <c r="F38" s="35">
        <f t="shared" si="0"/>
        <v>6374.6640000000007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617.70000000000005</v>
      </c>
      <c r="F39" s="35">
        <f t="shared" si="0"/>
        <v>4200.3600000000006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617.70000000000005</v>
      </c>
      <c r="F40" s="35">
        <f t="shared" si="0"/>
        <v>938.90400000000011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617.70000000000005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617.70000000000005</v>
      </c>
      <c r="F42" s="35">
        <f t="shared" si="0"/>
        <v>938.90400000000011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617.70000000000005</v>
      </c>
      <c r="F43" s="35">
        <f t="shared" si="0"/>
        <v>296.49600000000004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617.70000000000005</v>
      </c>
      <c r="F44" s="35">
        <f t="shared" si="0"/>
        <v>13194.072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617.70000000000005</v>
      </c>
      <c r="F45" s="35">
        <f t="shared" si="0"/>
        <v>16504.944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617.70000000000005</v>
      </c>
      <c r="F46" s="35">
        <f t="shared" si="0"/>
        <v>10673.856000000002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617.70000000000005</v>
      </c>
      <c r="F47" s="35">
        <f t="shared" si="0"/>
        <v>4546.2720000000008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617.70000000000005</v>
      </c>
      <c r="F48" s="35">
        <f t="shared" si="0"/>
        <v>1284.816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617.70000000000005</v>
      </c>
      <c r="F49" s="35">
        <f t="shared" si="0"/>
        <v>8697.2160000000003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617.70000000000005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617.70000000000005</v>
      </c>
      <c r="F51" s="35">
        <f t="shared" si="0"/>
        <v>840.07200000000012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617.70000000000005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617.70000000000005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617.70000000000005</v>
      </c>
      <c r="F54" s="35">
        <f t="shared" si="0"/>
        <v>11711.592000000001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6176.9999999999991</v>
      </c>
      <c r="F55" s="35">
        <f t="shared" si="0"/>
        <v>807951.59999999974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6" workbookViewId="0">
      <selection activeCell="E54" sqref="E54:E55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4" width="14.28515625" customWidth="1"/>
    <col min="5" max="5" width="12.140625" customWidth="1"/>
    <col min="6" max="6" width="15.7109375" customWidth="1"/>
  </cols>
  <sheetData>
    <row r="1" spans="1:7" x14ac:dyDescent="0.25">
      <c r="A1" s="57" t="s">
        <v>126</v>
      </c>
      <c r="B1" s="57"/>
      <c r="C1" s="57"/>
      <c r="D1" s="57"/>
      <c r="E1" s="57"/>
      <c r="F1" s="57"/>
      <c r="G1" s="45">
        <v>848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110918.39999999998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85549.579999999987</v>
      </c>
    </row>
    <row r="17" spans="1:6" ht="35.2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85549.579999999987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85549.579999999987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-25368.819999999992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25368.82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848</v>
      </c>
      <c r="F28" s="35">
        <f>SUM(E28*D28*8)</f>
        <v>29578.239999999998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848</v>
      </c>
      <c r="F29" s="35">
        <f t="shared" ref="F29:F55" si="0">SUM(E29*D29*8)</f>
        <v>19537.919999999998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5" si="1">SUM(E29)</f>
        <v>848</v>
      </c>
      <c r="F30" s="35">
        <f t="shared" si="0"/>
        <v>10040.32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848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848</v>
      </c>
      <c r="F32" s="35">
        <f t="shared" si="0"/>
        <v>2645.76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848</v>
      </c>
      <c r="F33" s="35">
        <f t="shared" si="0"/>
        <v>881.92000000000007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848</v>
      </c>
      <c r="F34" s="35">
        <f t="shared" si="0"/>
        <v>1763.8400000000001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848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848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848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848</v>
      </c>
      <c r="F38" s="35">
        <f t="shared" si="0"/>
        <v>8751.36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848</v>
      </c>
      <c r="F39" s="35">
        <f t="shared" si="0"/>
        <v>5766.4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848</v>
      </c>
      <c r="F40" s="35">
        <f t="shared" si="0"/>
        <v>1288.96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848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848</v>
      </c>
      <c r="F42" s="35">
        <f t="shared" si="0"/>
        <v>1288.96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848</v>
      </c>
      <c r="F43" s="35">
        <f t="shared" si="0"/>
        <v>407.03999999999996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848</v>
      </c>
      <c r="F44" s="35">
        <f t="shared" si="0"/>
        <v>18113.28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848</v>
      </c>
      <c r="F45" s="35">
        <f t="shared" si="0"/>
        <v>22658.559999999998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848</v>
      </c>
      <c r="F46" s="35">
        <f t="shared" si="0"/>
        <v>14653.44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848</v>
      </c>
      <c r="F47" s="35">
        <f t="shared" si="0"/>
        <v>6241.2800000000007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848</v>
      </c>
      <c r="F48" s="35">
        <f t="shared" si="0"/>
        <v>1763.8400000000001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848</v>
      </c>
      <c r="F49" s="35">
        <f t="shared" si="0"/>
        <v>11939.84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848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848</v>
      </c>
      <c r="F51" s="35">
        <f t="shared" si="0"/>
        <v>1153.28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848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848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848</v>
      </c>
      <c r="F54" s="35">
        <f t="shared" si="0"/>
        <v>16078.08</v>
      </c>
    </row>
    <row r="55" spans="1:6" ht="18.75" x14ac:dyDescent="0.3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4">
        <f t="shared" si="1"/>
        <v>848</v>
      </c>
      <c r="F55" s="35">
        <f t="shared" si="0"/>
        <v>110918.39999999998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1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1"/>
      <c r="E70" s="41"/>
      <c r="F70" s="55"/>
    </row>
    <row r="71" spans="1:6" ht="15.75" x14ac:dyDescent="0.25">
      <c r="A71" s="52"/>
      <c r="B71" s="54"/>
      <c r="C71" s="56"/>
      <c r="D71" s="42"/>
      <c r="E71" s="42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1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1"/>
      <c r="E85" s="41"/>
      <c r="F85" s="55"/>
    </row>
    <row r="86" spans="1:6" ht="15.75" x14ac:dyDescent="0.25">
      <c r="A86" s="52"/>
      <c r="B86" s="54"/>
      <c r="C86" s="56"/>
      <c r="D86" s="42"/>
      <c r="E86" s="42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1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1"/>
      <c r="E100" s="41"/>
      <c r="F100" s="55"/>
    </row>
    <row r="101" spans="1:6" ht="15.75" x14ac:dyDescent="0.25">
      <c r="A101" s="52"/>
      <c r="B101" s="54"/>
      <c r="C101" s="56"/>
      <c r="D101" s="42"/>
      <c r="E101" s="42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1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1"/>
      <c r="E115" s="41"/>
      <c r="F115" s="55"/>
    </row>
    <row r="116" spans="1:6" ht="15.75" x14ac:dyDescent="0.25">
      <c r="A116" s="52"/>
      <c r="B116" s="54"/>
      <c r="C116" s="56"/>
      <c r="D116" s="42"/>
      <c r="E116" s="42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1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1"/>
      <c r="E130" s="41"/>
      <c r="F130" s="55"/>
    </row>
    <row r="131" spans="1:6" ht="15.75" x14ac:dyDescent="0.25">
      <c r="A131" s="52"/>
      <c r="B131" s="54"/>
      <c r="C131" s="56"/>
      <c r="D131" s="42"/>
      <c r="E131" s="42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128</v>
      </c>
      <c r="B1" s="57"/>
      <c r="C1" s="57"/>
      <c r="D1" s="57"/>
      <c r="E1" s="57"/>
      <c r="F1" s="57"/>
      <c r="G1" s="45">
        <v>385.1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6" t="s">
        <v>1</v>
      </c>
      <c r="C6" s="46" t="s">
        <v>2</v>
      </c>
      <c r="D6" s="46"/>
      <c r="E6" s="46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6" t="s">
        <v>1</v>
      </c>
      <c r="C10" s="46" t="s">
        <v>2</v>
      </c>
      <c r="D10" s="46"/>
      <c r="E10" s="46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503710.79999999987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492222.14999999985</v>
      </c>
    </row>
    <row r="17" spans="1:6" ht="40.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492222.14999999985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492222.14999999985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-11488.650000000023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11488.65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385.1</v>
      </c>
      <c r="F28" s="35">
        <f>SUM(E28*D28*8)</f>
        <v>13432.287999999999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385.1</v>
      </c>
      <c r="F29" s="35">
        <f t="shared" ref="F29:F55" si="0">SUM(E29*D29*8)</f>
        <v>8872.7039999999997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385.1</v>
      </c>
      <c r="F30" s="35">
        <f t="shared" si="0"/>
        <v>4559.5839999999998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385.1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385.1</v>
      </c>
      <c r="F32" s="35">
        <f t="shared" si="0"/>
        <v>1201.5120000000002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385.1</v>
      </c>
      <c r="F33" s="35">
        <f t="shared" si="0"/>
        <v>400.50400000000002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385.1</v>
      </c>
      <c r="F34" s="35">
        <f t="shared" si="0"/>
        <v>801.00800000000004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385.1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385.1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385.1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385.1</v>
      </c>
      <c r="F38" s="35">
        <f t="shared" si="0"/>
        <v>3974.2320000000004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385.1</v>
      </c>
      <c r="F39" s="35">
        <f t="shared" si="0"/>
        <v>2618.6800000000003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385.1</v>
      </c>
      <c r="F40" s="35">
        <f t="shared" si="0"/>
        <v>585.35200000000009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385.1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385.1</v>
      </c>
      <c r="F42" s="35">
        <f t="shared" si="0"/>
        <v>585.35200000000009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385.1</v>
      </c>
      <c r="F43" s="35">
        <f t="shared" si="0"/>
        <v>184.84800000000001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385.1</v>
      </c>
      <c r="F44" s="35">
        <f t="shared" si="0"/>
        <v>8225.7360000000008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385.1</v>
      </c>
      <c r="F45" s="35">
        <f t="shared" si="0"/>
        <v>10289.871999999999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385.1</v>
      </c>
      <c r="F46" s="35">
        <f t="shared" si="0"/>
        <v>6654.5280000000012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385.1</v>
      </c>
      <c r="F47" s="35">
        <f t="shared" si="0"/>
        <v>2834.3360000000002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385.1</v>
      </c>
      <c r="F48" s="35">
        <f t="shared" si="0"/>
        <v>801.00800000000004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385.1</v>
      </c>
      <c r="F49" s="35">
        <f t="shared" si="0"/>
        <v>5422.2080000000005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385.1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385.1</v>
      </c>
      <c r="F51" s="35">
        <f t="shared" si="0"/>
        <v>523.7360000000001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385.1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385.1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385.1</v>
      </c>
      <c r="F54" s="35">
        <f t="shared" si="0"/>
        <v>7301.496000000001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3850.9999999999995</v>
      </c>
      <c r="F55" s="35">
        <f t="shared" si="0"/>
        <v>503710.79999999987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129</v>
      </c>
      <c r="B1" s="57"/>
      <c r="C1" s="57"/>
      <c r="D1" s="57"/>
      <c r="E1" s="57"/>
      <c r="F1" s="57"/>
      <c r="G1" s="45">
        <v>349.4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457015.2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429535.64</v>
      </c>
    </row>
    <row r="17" spans="1:6" ht="33.75" customHeight="1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429535.64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429535.64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-27479.559999999998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27479.56</v>
      </c>
    </row>
    <row r="26" spans="1:6" ht="15.75" customHeight="1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349.4</v>
      </c>
      <c r="F28" s="35">
        <f>SUM(E28*D28*8)</f>
        <v>12187.071999999998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349.4</v>
      </c>
      <c r="F29" s="35">
        <f t="shared" ref="F29:F55" si="0">SUM(E29*D29*8)</f>
        <v>8050.1759999999995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349.4</v>
      </c>
      <c r="F30" s="35">
        <f t="shared" si="0"/>
        <v>4136.8959999999997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349.4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349.4</v>
      </c>
      <c r="F32" s="35">
        <f t="shared" si="0"/>
        <v>1090.1279999999999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349.4</v>
      </c>
      <c r="F33" s="35">
        <f t="shared" si="0"/>
        <v>363.37599999999998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349.4</v>
      </c>
      <c r="F34" s="35">
        <f t="shared" si="0"/>
        <v>726.75199999999995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349.4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349.4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349.4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349.4</v>
      </c>
      <c r="F38" s="35">
        <f t="shared" si="0"/>
        <v>3605.808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349.4</v>
      </c>
      <c r="F39" s="35">
        <f t="shared" si="0"/>
        <v>2375.9199999999996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349.4</v>
      </c>
      <c r="F40" s="35">
        <f t="shared" si="0"/>
        <v>531.08799999999997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349.4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349.4</v>
      </c>
      <c r="F42" s="35">
        <f t="shared" si="0"/>
        <v>531.08799999999997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349.4</v>
      </c>
      <c r="F43" s="35">
        <f t="shared" si="0"/>
        <v>167.71199999999999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349.4</v>
      </c>
      <c r="F44" s="35">
        <f t="shared" si="0"/>
        <v>7463.1839999999993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349.4</v>
      </c>
      <c r="F45" s="35">
        <f t="shared" si="0"/>
        <v>9335.9679999999989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349.4</v>
      </c>
      <c r="F46" s="35">
        <f t="shared" si="0"/>
        <v>6037.6319999999996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349.4</v>
      </c>
      <c r="F47" s="35">
        <f t="shared" si="0"/>
        <v>2571.5839999999998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349.4</v>
      </c>
      <c r="F48" s="35">
        <f t="shared" si="0"/>
        <v>726.75199999999995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349.4</v>
      </c>
      <c r="F49" s="35">
        <f t="shared" si="0"/>
        <v>4919.5519999999997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349.4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349.4</v>
      </c>
      <c r="F51" s="35">
        <f t="shared" si="0"/>
        <v>475.18400000000003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349.4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349.4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349.4</v>
      </c>
      <c r="F54" s="35">
        <f t="shared" si="0"/>
        <v>6624.6239999999998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3494.0000000000005</v>
      </c>
      <c r="F55" s="35">
        <f t="shared" si="0"/>
        <v>457015.2</v>
      </c>
    </row>
    <row r="56" spans="1:6" ht="15.75" customHeight="1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customHeight="1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customHeight="1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0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130</v>
      </c>
      <c r="B1" s="57"/>
      <c r="C1" s="57"/>
      <c r="D1" s="57"/>
      <c r="E1" s="57"/>
      <c r="F1" s="57"/>
      <c r="G1" s="45">
        <v>213.7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281400.16000000003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278910.57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278910.57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278910.57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-2489.5900000000256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2489.59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213.7</v>
      </c>
      <c r="F28" s="35">
        <f>SUM(E28*D28*8)</f>
        <v>7453.8559999999989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213.7</v>
      </c>
      <c r="F29" s="35">
        <f t="shared" ref="F29:F55" si="0">SUM(E29*D29*8)</f>
        <v>4923.6479999999992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213.7</v>
      </c>
      <c r="F30" s="35">
        <f t="shared" si="0"/>
        <v>2530.2079999999996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213.7</v>
      </c>
      <c r="F32" s="35">
        <f t="shared" si="0"/>
        <v>854.8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213.7</v>
      </c>
      <c r="F33" s="35">
        <f t="shared" si="0"/>
        <v>222.24799999999999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213.7</v>
      </c>
      <c r="F34" s="35">
        <f t="shared" si="0"/>
        <v>444.49599999999998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213.7</v>
      </c>
      <c r="F35" s="35">
        <f t="shared" si="0"/>
        <v>188.05599999999998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213.7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213.7</v>
      </c>
      <c r="F38" s="35">
        <f t="shared" si="0"/>
        <v>2205.384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213.7</v>
      </c>
      <c r="F39" s="35">
        <f t="shared" si="0"/>
        <v>1453.1599999999999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213.7</v>
      </c>
      <c r="F40" s="35">
        <f t="shared" si="0"/>
        <v>324.82400000000001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213.7</v>
      </c>
      <c r="F42" s="35">
        <f t="shared" si="0"/>
        <v>324.82400000000001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213.7</v>
      </c>
      <c r="F43" s="35">
        <f t="shared" si="0"/>
        <v>102.57599999999999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213.7</v>
      </c>
      <c r="F44" s="35">
        <f t="shared" si="0"/>
        <v>4564.6319999999996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213.7</v>
      </c>
      <c r="F45" s="35">
        <f t="shared" si="0"/>
        <v>5710.0639999999994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213.7</v>
      </c>
      <c r="F46" s="35">
        <f t="shared" si="0"/>
        <v>3692.7359999999999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213.7</v>
      </c>
      <c r="F47" s="35">
        <f t="shared" si="0"/>
        <v>1572.8319999999999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213.7</v>
      </c>
      <c r="F48" s="35">
        <f t="shared" si="0"/>
        <v>444.49599999999998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213.7</v>
      </c>
      <c r="F49" s="35">
        <f t="shared" si="0"/>
        <v>3008.8959999999997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213.7</v>
      </c>
      <c r="F51" s="35">
        <f t="shared" si="0"/>
        <v>290.63200000000001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213.7</v>
      </c>
      <c r="F54" s="35">
        <f t="shared" si="0"/>
        <v>4051.752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2137</v>
      </c>
      <c r="F55" s="35">
        <f t="shared" si="0"/>
        <v>281400.16000000003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22" workbookViewId="0">
      <selection activeCell="F28" sqref="F28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131</v>
      </c>
      <c r="B1" s="57"/>
      <c r="C1" s="57"/>
      <c r="D1" s="57"/>
      <c r="E1" s="57"/>
      <c r="F1" s="57"/>
      <c r="G1" s="45">
        <v>396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517967.99999999994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493428.68999999994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493428.68999999994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493428.68999999994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-24539.309999999998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24539.31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396</v>
      </c>
      <c r="F28" s="35">
        <f>SUM(E28*D28*8)</f>
        <v>13812.479999999998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396</v>
      </c>
      <c r="F29" s="35">
        <f t="shared" ref="F29:F55" si="0">SUM(E29*D29*8)</f>
        <v>9123.84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396</v>
      </c>
      <c r="F30" s="35">
        <f t="shared" si="0"/>
        <v>4688.6400000000003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396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396</v>
      </c>
      <c r="F32" s="35">
        <f t="shared" si="0"/>
        <v>1235.52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396</v>
      </c>
      <c r="F33" s="35">
        <f t="shared" si="0"/>
        <v>411.84000000000003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396</v>
      </c>
      <c r="F34" s="35">
        <f t="shared" si="0"/>
        <v>823.68000000000006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396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396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396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396</v>
      </c>
      <c r="F38" s="35">
        <f t="shared" si="0"/>
        <v>4086.7200000000003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396</v>
      </c>
      <c r="F39" s="35">
        <f t="shared" si="0"/>
        <v>2692.7999999999997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396</v>
      </c>
      <c r="F40" s="35">
        <f t="shared" si="0"/>
        <v>601.91999999999996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396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396</v>
      </c>
      <c r="F42" s="35">
        <f t="shared" si="0"/>
        <v>601.91999999999996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396</v>
      </c>
      <c r="F43" s="35">
        <f t="shared" si="0"/>
        <v>190.07999999999998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396</v>
      </c>
      <c r="F44" s="35">
        <f t="shared" si="0"/>
        <v>8458.56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396</v>
      </c>
      <c r="F45" s="35">
        <f t="shared" si="0"/>
        <v>10581.119999999999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396</v>
      </c>
      <c r="F46" s="35">
        <f t="shared" si="0"/>
        <v>6842.88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396</v>
      </c>
      <c r="F47" s="35">
        <f t="shared" si="0"/>
        <v>2914.56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396</v>
      </c>
      <c r="F48" s="35">
        <f t="shared" si="0"/>
        <v>823.68000000000006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396</v>
      </c>
      <c r="F49" s="35">
        <f t="shared" si="0"/>
        <v>5575.68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396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396</v>
      </c>
      <c r="F51" s="35">
        <f t="shared" si="0"/>
        <v>538.56000000000006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396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396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396</v>
      </c>
      <c r="F54" s="35">
        <f t="shared" si="0"/>
        <v>7508.1600000000008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3960</v>
      </c>
      <c r="F55" s="35">
        <f t="shared" si="0"/>
        <v>517967.99999999994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8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132</v>
      </c>
      <c r="B1" s="57"/>
      <c r="C1" s="57"/>
      <c r="D1" s="57"/>
      <c r="E1" s="57"/>
      <c r="F1" s="57"/>
      <c r="G1" s="45">
        <v>393.7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514959.5999999998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503105.1599999998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503105.1599999998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503105.1599999998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-11854.440000000002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11854.44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393.7</v>
      </c>
      <c r="F28" s="35">
        <f>SUM(E28*D28*8)</f>
        <v>13732.255999999998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393.7</v>
      </c>
      <c r="F29" s="35">
        <f t="shared" ref="F29:F55" si="0">SUM(E29*D29*8)</f>
        <v>9070.848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393.7</v>
      </c>
      <c r="F30" s="35">
        <f t="shared" si="0"/>
        <v>4661.4079999999994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393.7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393.7</v>
      </c>
      <c r="F32" s="35">
        <f t="shared" si="0"/>
        <v>1228.3440000000001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393.7</v>
      </c>
      <c r="F33" s="35">
        <f t="shared" si="0"/>
        <v>409.44799999999998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393.7</v>
      </c>
      <c r="F34" s="35">
        <f t="shared" si="0"/>
        <v>818.89599999999996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393.7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393.7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393.7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393.7</v>
      </c>
      <c r="F38" s="35">
        <f t="shared" si="0"/>
        <v>4062.9839999999999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393.7</v>
      </c>
      <c r="F39" s="35">
        <f t="shared" si="0"/>
        <v>2677.16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393.7</v>
      </c>
      <c r="F40" s="35">
        <f t="shared" si="0"/>
        <v>598.42399999999998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393.7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393.7</v>
      </c>
      <c r="F42" s="35">
        <f t="shared" si="0"/>
        <v>598.42399999999998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393.7</v>
      </c>
      <c r="F43" s="35">
        <f t="shared" si="0"/>
        <v>188.976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393.7</v>
      </c>
      <c r="F44" s="35">
        <f t="shared" si="0"/>
        <v>8409.4319999999989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393.7</v>
      </c>
      <c r="F45" s="35">
        <f t="shared" si="0"/>
        <v>10519.663999999999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393.7</v>
      </c>
      <c r="F46" s="35">
        <f t="shared" si="0"/>
        <v>6803.1360000000004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393.7</v>
      </c>
      <c r="F47" s="35">
        <f t="shared" si="0"/>
        <v>2897.6320000000001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393.7</v>
      </c>
      <c r="F48" s="35">
        <f t="shared" si="0"/>
        <v>818.89599999999996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393.7</v>
      </c>
      <c r="F49" s="35">
        <f t="shared" si="0"/>
        <v>5543.2960000000003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393.7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393.7</v>
      </c>
      <c r="F51" s="35">
        <f t="shared" si="0"/>
        <v>535.43200000000002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393.7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393.7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393.7</v>
      </c>
      <c r="F54" s="35">
        <f t="shared" si="0"/>
        <v>7464.5519999999997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3936.9999999999991</v>
      </c>
      <c r="F55" s="35">
        <f t="shared" si="0"/>
        <v>514959.5999999998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133</v>
      </c>
      <c r="B1" s="57"/>
      <c r="C1" s="57"/>
      <c r="D1" s="57"/>
      <c r="E1" s="57"/>
      <c r="F1" s="57"/>
      <c r="G1" s="45">
        <v>397.7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520191.5999999998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492011.30999999982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492011.30999999982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492011.30999999982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-28180.289999999979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28180.29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397.7</v>
      </c>
      <c r="F28" s="35">
        <f>SUM(E28*D28*8)</f>
        <v>13871.775999999998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397.7</v>
      </c>
      <c r="F29" s="35">
        <f t="shared" ref="F29:F55" si="0">SUM(E29*D29*8)</f>
        <v>9163.0079999999998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397.7</v>
      </c>
      <c r="F30" s="35">
        <f t="shared" si="0"/>
        <v>4708.768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397.7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397.7</v>
      </c>
      <c r="F32" s="35">
        <f t="shared" si="0"/>
        <v>1240.8240000000001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397.7</v>
      </c>
      <c r="F33" s="35">
        <f t="shared" si="0"/>
        <v>413.608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397.7</v>
      </c>
      <c r="F34" s="35">
        <f t="shared" si="0"/>
        <v>827.21600000000001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397.7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397.7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397.7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397.7</v>
      </c>
      <c r="F38" s="35">
        <f t="shared" si="0"/>
        <v>4104.2640000000001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397.7</v>
      </c>
      <c r="F39" s="35">
        <f t="shared" si="0"/>
        <v>2704.3599999999997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397.7</v>
      </c>
      <c r="F40" s="35">
        <f t="shared" si="0"/>
        <v>604.50400000000002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397.7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397.7</v>
      </c>
      <c r="F42" s="35">
        <f t="shared" si="0"/>
        <v>604.50400000000002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397.7</v>
      </c>
      <c r="F43" s="35">
        <f t="shared" si="0"/>
        <v>190.89599999999999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397.7</v>
      </c>
      <c r="F44" s="35">
        <f t="shared" si="0"/>
        <v>8494.8719999999994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397.7</v>
      </c>
      <c r="F45" s="35">
        <f t="shared" si="0"/>
        <v>10626.544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397.7</v>
      </c>
      <c r="F46" s="35">
        <f t="shared" si="0"/>
        <v>6872.2560000000003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397.7</v>
      </c>
      <c r="F47" s="35">
        <f t="shared" si="0"/>
        <v>2927.0720000000001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397.7</v>
      </c>
      <c r="F48" s="35">
        <f t="shared" si="0"/>
        <v>827.21600000000001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397.7</v>
      </c>
      <c r="F49" s="35">
        <f t="shared" si="0"/>
        <v>5599.616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397.7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397.7</v>
      </c>
      <c r="F51" s="35">
        <f t="shared" si="0"/>
        <v>540.87200000000007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397.7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397.7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397.7</v>
      </c>
      <c r="F54" s="35">
        <f t="shared" si="0"/>
        <v>7540.3919999999998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f t="shared" ref="E55" si="3">SUM(E28+E32+E38+E44+E45+E49+E50+E51+E53+E54)</f>
        <v>3976.9999999999991</v>
      </c>
      <c r="F55" s="35">
        <f t="shared" si="0"/>
        <v>520191.5999999998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opLeftCell="A19" workbookViewId="0">
      <selection activeCell="A26" sqref="A26:F26"/>
    </sheetView>
  </sheetViews>
  <sheetFormatPr defaultRowHeight="15" x14ac:dyDescent="0.25"/>
  <cols>
    <col min="1" max="1" width="10.42578125" customWidth="1"/>
    <col min="2" max="2" width="42.28515625" customWidth="1"/>
    <col min="3" max="5" width="13.5703125" customWidth="1"/>
    <col min="6" max="6" width="15.7109375" customWidth="1"/>
  </cols>
  <sheetData>
    <row r="1" spans="1:7" x14ac:dyDescent="0.25">
      <c r="A1" s="57" t="s">
        <v>134</v>
      </c>
      <c r="B1" s="57"/>
      <c r="C1" s="57"/>
      <c r="D1" s="57"/>
      <c r="E1" s="57"/>
      <c r="F1" s="57"/>
      <c r="G1" s="45">
        <v>399.2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525666.55999999994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515173.35999999993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515173.35999999993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515173.35999999993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-10493.200000000012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10493.2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399.2</v>
      </c>
      <c r="F28" s="35">
        <f>SUM(E28*D28*8)</f>
        <v>13924.095999999998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399.2</v>
      </c>
      <c r="F29" s="35">
        <f t="shared" ref="F29:F55" si="0">SUM(E29*D29*8)</f>
        <v>9197.5679999999993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399.2</v>
      </c>
      <c r="F30" s="35">
        <f t="shared" si="0"/>
        <v>4726.5280000000002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399.2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0.5</v>
      </c>
      <c r="E32" s="34">
        <f t="shared" si="1"/>
        <v>399.2</v>
      </c>
      <c r="F32" s="35">
        <f t="shared" si="0"/>
        <v>1596.8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399.2</v>
      </c>
      <c r="F33" s="35">
        <f t="shared" si="0"/>
        <v>415.16800000000001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399.2</v>
      </c>
      <c r="F34" s="35">
        <f t="shared" si="0"/>
        <v>830.33600000000001</v>
      </c>
    </row>
    <row r="35" spans="1:6" ht="18.75" x14ac:dyDescent="0.3">
      <c r="A35" s="21"/>
      <c r="B35" s="17" t="s">
        <v>96</v>
      </c>
      <c r="C35" s="1" t="s">
        <v>10</v>
      </c>
      <c r="D35" s="30">
        <v>0.11</v>
      </c>
      <c r="E35" s="34">
        <f t="shared" si="1"/>
        <v>399.2</v>
      </c>
      <c r="F35" s="35">
        <f t="shared" si="0"/>
        <v>351.29599999999999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399.2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/>
      <c r="E37" s="34">
        <f t="shared" si="1"/>
        <v>399.2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399.2</v>
      </c>
      <c r="F38" s="35">
        <f t="shared" si="0"/>
        <v>4119.7439999999997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399.2</v>
      </c>
      <c r="F39" s="35">
        <f t="shared" si="0"/>
        <v>2714.56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399.2</v>
      </c>
      <c r="F40" s="35">
        <f t="shared" si="0"/>
        <v>606.78399999999999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399.2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399.2</v>
      </c>
      <c r="F42" s="35">
        <f t="shared" si="0"/>
        <v>606.78399999999999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399.2</v>
      </c>
      <c r="F43" s="35">
        <f t="shared" si="0"/>
        <v>191.61599999999999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399.2</v>
      </c>
      <c r="F44" s="35">
        <f t="shared" si="0"/>
        <v>8526.9120000000003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399.2</v>
      </c>
      <c r="F45" s="35">
        <f t="shared" si="0"/>
        <v>10666.624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399.2</v>
      </c>
      <c r="F46" s="35">
        <f t="shared" si="0"/>
        <v>6898.1760000000004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399.2</v>
      </c>
      <c r="F47" s="35">
        <f t="shared" si="0"/>
        <v>2938.1120000000001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399.2</v>
      </c>
      <c r="F48" s="35">
        <f t="shared" si="0"/>
        <v>830.33600000000001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399.2</v>
      </c>
      <c r="F49" s="35">
        <f t="shared" si="0"/>
        <v>5620.7359999999999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399.2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399.2</v>
      </c>
      <c r="F51" s="35">
        <f t="shared" si="0"/>
        <v>542.91200000000003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399.2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399.2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399.2</v>
      </c>
      <c r="F54" s="35">
        <f t="shared" si="0"/>
        <v>7568.8320000000003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16.46</v>
      </c>
      <c r="E55" s="36">
        <f t="shared" ref="E55" si="3">SUM(E28+E32+E38+E44+E45+E49+E50+E51+E53+E54)</f>
        <v>3991.9999999999991</v>
      </c>
      <c r="F55" s="35">
        <f t="shared" si="0"/>
        <v>525666.55999999994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6"/>
  <sheetViews>
    <sheetView tabSelected="1" topLeftCell="A49" workbookViewId="0">
      <selection activeCell="D49" sqref="D1:E1048576"/>
    </sheetView>
  </sheetViews>
  <sheetFormatPr defaultRowHeight="15" x14ac:dyDescent="0.25"/>
  <cols>
    <col min="1" max="1" width="10.42578125" customWidth="1"/>
    <col min="2" max="2" width="42.28515625" customWidth="1"/>
    <col min="3" max="3" width="13.5703125" customWidth="1"/>
    <col min="4" max="5" width="13.5703125" hidden="1" customWidth="1"/>
    <col min="6" max="6" width="15.7109375" customWidth="1"/>
  </cols>
  <sheetData>
    <row r="1" spans="1:7" x14ac:dyDescent="0.25">
      <c r="A1" s="57" t="s">
        <v>135</v>
      </c>
      <c r="B1" s="57"/>
      <c r="C1" s="57"/>
      <c r="D1" s="57"/>
      <c r="E1" s="57"/>
      <c r="F1" s="57"/>
      <c r="G1" s="45">
        <v>217.1</v>
      </c>
    </row>
    <row r="2" spans="1:7" x14ac:dyDescent="0.25">
      <c r="A2" s="58"/>
      <c r="B2" s="59"/>
      <c r="C2" s="59"/>
      <c r="D2" s="59"/>
      <c r="E2" s="59"/>
      <c r="F2" s="60"/>
    </row>
    <row r="3" spans="1:7" x14ac:dyDescent="0.25">
      <c r="A3" s="58"/>
      <c r="B3" s="59"/>
      <c r="C3" s="59"/>
      <c r="D3" s="59"/>
      <c r="E3" s="59"/>
      <c r="F3" s="60"/>
    </row>
    <row r="4" spans="1:7" x14ac:dyDescent="0.25">
      <c r="A4" s="58"/>
      <c r="B4" s="59"/>
      <c r="C4" s="59"/>
      <c r="D4" s="59"/>
      <c r="E4" s="59"/>
      <c r="F4" s="60"/>
    </row>
    <row r="5" spans="1:7" x14ac:dyDescent="0.25">
      <c r="A5" s="61"/>
      <c r="B5" s="62"/>
      <c r="C5" s="62"/>
      <c r="D5" s="62"/>
      <c r="E5" s="62"/>
      <c r="F5" s="63"/>
    </row>
    <row r="6" spans="1:7" ht="31.5" x14ac:dyDescent="0.25">
      <c r="A6" s="1" t="s">
        <v>0</v>
      </c>
      <c r="B6" s="49" t="s">
        <v>1</v>
      </c>
      <c r="C6" s="49" t="s">
        <v>2</v>
      </c>
      <c r="D6" s="49"/>
      <c r="E6" s="49"/>
      <c r="F6" s="1" t="s">
        <v>3</v>
      </c>
    </row>
    <row r="7" spans="1:7" ht="15.75" x14ac:dyDescent="0.25">
      <c r="A7" s="2" t="s">
        <v>57</v>
      </c>
      <c r="B7" s="3" t="s">
        <v>4</v>
      </c>
      <c r="C7" s="3" t="s">
        <v>5</v>
      </c>
      <c r="D7" s="3">
        <v>4</v>
      </c>
      <c r="E7" s="3"/>
      <c r="F7" s="4">
        <v>44221</v>
      </c>
    </row>
    <row r="8" spans="1:7" ht="15.75" x14ac:dyDescent="0.25">
      <c r="A8" s="2" t="s">
        <v>58</v>
      </c>
      <c r="B8" s="3" t="s">
        <v>6</v>
      </c>
      <c r="C8" s="3" t="s">
        <v>5</v>
      </c>
      <c r="D8" s="3"/>
      <c r="E8" s="3"/>
      <c r="F8" s="4">
        <v>43952</v>
      </c>
    </row>
    <row r="9" spans="1:7" ht="15.75" x14ac:dyDescent="0.25">
      <c r="A9" s="2" t="s">
        <v>59</v>
      </c>
      <c r="B9" s="3" t="s">
        <v>7</v>
      </c>
      <c r="C9" s="3" t="s">
        <v>5</v>
      </c>
      <c r="D9" s="3"/>
      <c r="E9" s="3"/>
      <c r="F9" s="4">
        <v>44196</v>
      </c>
    </row>
    <row r="10" spans="1:7" ht="31.5" x14ac:dyDescent="0.25">
      <c r="A10" s="1" t="s">
        <v>0</v>
      </c>
      <c r="B10" s="49" t="s">
        <v>1</v>
      </c>
      <c r="C10" s="49" t="s">
        <v>2</v>
      </c>
      <c r="D10" s="49"/>
      <c r="E10" s="49"/>
      <c r="F10" s="1" t="s">
        <v>3</v>
      </c>
    </row>
    <row r="11" spans="1:7" ht="15.75" customHeight="1" x14ac:dyDescent="0.25">
      <c r="A11" s="64" t="s">
        <v>8</v>
      </c>
      <c r="B11" s="64"/>
      <c r="C11" s="64"/>
      <c r="D11" s="64"/>
      <c r="E11" s="64"/>
      <c r="F11" s="64"/>
    </row>
    <row r="12" spans="1:7" ht="31.5" x14ac:dyDescent="0.25">
      <c r="A12" s="5" t="s">
        <v>60</v>
      </c>
      <c r="B12" s="3" t="s">
        <v>9</v>
      </c>
      <c r="C12" s="5" t="s">
        <v>10</v>
      </c>
      <c r="D12" s="5"/>
      <c r="E12" s="5"/>
      <c r="F12" s="2"/>
    </row>
    <row r="13" spans="1:7" ht="31.5" x14ac:dyDescent="0.25">
      <c r="A13" s="5" t="s">
        <v>61</v>
      </c>
      <c r="B13" s="3" t="s">
        <v>11</v>
      </c>
      <c r="C13" s="5" t="s">
        <v>10</v>
      </c>
      <c r="D13" s="5"/>
      <c r="E13" s="5"/>
      <c r="F13" s="5">
        <v>0</v>
      </c>
    </row>
    <row r="14" spans="1:7" ht="31.5" x14ac:dyDescent="0.25">
      <c r="A14" s="5" t="s">
        <v>62</v>
      </c>
      <c r="B14" s="3" t="s">
        <v>12</v>
      </c>
      <c r="C14" s="5" t="s">
        <v>10</v>
      </c>
      <c r="D14" s="5"/>
      <c r="E14" s="5"/>
      <c r="F14" s="5">
        <v>0</v>
      </c>
    </row>
    <row r="15" spans="1:7" ht="47.25" x14ac:dyDescent="0.25">
      <c r="A15" s="5" t="s">
        <v>63</v>
      </c>
      <c r="B15" s="3" t="s">
        <v>13</v>
      </c>
      <c r="C15" s="5" t="s">
        <v>10</v>
      </c>
      <c r="D15" s="5"/>
      <c r="E15" s="5"/>
      <c r="F15" s="37">
        <f>SUM(F55)</f>
        <v>28396.679999999997</v>
      </c>
    </row>
    <row r="16" spans="1:7" ht="31.5" x14ac:dyDescent="0.25">
      <c r="A16" s="5" t="s">
        <v>64</v>
      </c>
      <c r="B16" s="3" t="s">
        <v>14</v>
      </c>
      <c r="C16" s="5" t="s">
        <v>10</v>
      </c>
      <c r="D16" s="5"/>
      <c r="E16" s="5"/>
      <c r="F16" s="38">
        <f>SUM(F14+F15-F25)</f>
        <v>25183.329999999998</v>
      </c>
    </row>
    <row r="17" spans="1:6" ht="31.5" x14ac:dyDescent="0.25">
      <c r="A17" s="5" t="s">
        <v>65</v>
      </c>
      <c r="B17" s="3" t="s">
        <v>15</v>
      </c>
      <c r="C17" s="5" t="s">
        <v>10</v>
      </c>
      <c r="D17" s="5"/>
      <c r="E17" s="5"/>
      <c r="F17" s="38">
        <f>SUM(F16)</f>
        <v>25183.329999999998</v>
      </c>
    </row>
    <row r="18" spans="1:6" ht="31.5" x14ac:dyDescent="0.25">
      <c r="A18" s="5" t="s">
        <v>66</v>
      </c>
      <c r="B18" s="3" t="s">
        <v>16</v>
      </c>
      <c r="C18" s="5" t="s">
        <v>10</v>
      </c>
      <c r="D18" s="5"/>
      <c r="E18" s="5"/>
      <c r="F18" s="2"/>
    </row>
    <row r="19" spans="1:6" ht="15.75" x14ac:dyDescent="0.25">
      <c r="A19" s="5" t="s">
        <v>67</v>
      </c>
      <c r="B19" s="3" t="s">
        <v>17</v>
      </c>
      <c r="C19" s="5" t="s">
        <v>10</v>
      </c>
      <c r="D19" s="5"/>
      <c r="E19" s="5"/>
      <c r="F19" s="2"/>
    </row>
    <row r="20" spans="1:6" ht="31.5" x14ac:dyDescent="0.25">
      <c r="A20" s="5" t="s">
        <v>68</v>
      </c>
      <c r="B20" s="3" t="s">
        <v>18</v>
      </c>
      <c r="C20" s="5" t="s">
        <v>10</v>
      </c>
      <c r="D20" s="5"/>
      <c r="E20" s="5"/>
      <c r="F20" s="5"/>
    </row>
    <row r="21" spans="1:6" ht="15.75" x14ac:dyDescent="0.25">
      <c r="A21" s="5" t="s">
        <v>69</v>
      </c>
      <c r="B21" s="3" t="s">
        <v>19</v>
      </c>
      <c r="C21" s="5" t="s">
        <v>10</v>
      </c>
      <c r="D21" s="5"/>
      <c r="E21" s="5"/>
      <c r="F21" s="2"/>
    </row>
    <row r="22" spans="1:6" ht="31.5" x14ac:dyDescent="0.25">
      <c r="A22" s="5" t="s">
        <v>70</v>
      </c>
      <c r="B22" s="3" t="s">
        <v>20</v>
      </c>
      <c r="C22" s="5" t="s">
        <v>10</v>
      </c>
      <c r="D22" s="5"/>
      <c r="E22" s="5"/>
      <c r="F22" s="5">
        <f>F13+F16</f>
        <v>25183.329999999998</v>
      </c>
    </row>
    <row r="23" spans="1:6" ht="31.5" x14ac:dyDescent="0.25">
      <c r="A23" s="5" t="s">
        <v>71</v>
      </c>
      <c r="B23" s="3" t="s">
        <v>21</v>
      </c>
      <c r="C23" s="5" t="s">
        <v>10</v>
      </c>
      <c r="D23" s="8"/>
      <c r="E23" s="8"/>
      <c r="F23" s="7"/>
    </row>
    <row r="24" spans="1:6" ht="31.5" x14ac:dyDescent="0.25">
      <c r="A24" s="5" t="s">
        <v>72</v>
      </c>
      <c r="B24" s="3" t="s">
        <v>22</v>
      </c>
      <c r="C24" s="5" t="s">
        <v>10</v>
      </c>
      <c r="D24" s="8"/>
      <c r="E24" s="8"/>
      <c r="F24" s="50">
        <f>F22-F55-F14</f>
        <v>-3213.3499999999985</v>
      </c>
    </row>
    <row r="25" spans="1:6" ht="31.5" x14ac:dyDescent="0.25">
      <c r="A25" s="5" t="s">
        <v>73</v>
      </c>
      <c r="B25" s="3" t="s">
        <v>23</v>
      </c>
      <c r="C25" s="5" t="s">
        <v>10</v>
      </c>
      <c r="D25" s="5"/>
      <c r="E25" s="5"/>
      <c r="F25" s="37">
        <v>3213.35</v>
      </c>
    </row>
    <row r="26" spans="1:6" ht="15.75" x14ac:dyDescent="0.25">
      <c r="A26" s="57" t="s">
        <v>124</v>
      </c>
      <c r="B26" s="57"/>
      <c r="C26" s="57"/>
      <c r="D26" s="57"/>
      <c r="E26" s="57"/>
      <c r="F26" s="57"/>
    </row>
    <row r="27" spans="1:6" ht="51.75" x14ac:dyDescent="0.25">
      <c r="A27" s="5" t="s">
        <v>74</v>
      </c>
      <c r="B27" s="32" t="s">
        <v>24</v>
      </c>
      <c r="C27" s="33" t="s">
        <v>2</v>
      </c>
      <c r="D27" s="33"/>
      <c r="E27" s="33"/>
      <c r="F27" s="33" t="s">
        <v>25</v>
      </c>
    </row>
    <row r="28" spans="1:6" ht="37.5" x14ac:dyDescent="0.3">
      <c r="A28" s="2"/>
      <c r="B28" s="16" t="s">
        <v>88</v>
      </c>
      <c r="C28" s="1" t="s">
        <v>10</v>
      </c>
      <c r="D28" s="27">
        <f>SUM(D29:D30)</f>
        <v>4.3599999999999994</v>
      </c>
      <c r="E28" s="34">
        <f>SUM(G1)</f>
        <v>217.1</v>
      </c>
      <c r="F28" s="35">
        <f>SUM(E28*D28*8)</f>
        <v>7572.4479999999985</v>
      </c>
    </row>
    <row r="29" spans="1:6" ht="18.75" x14ac:dyDescent="0.3">
      <c r="A29" s="2"/>
      <c r="B29" s="17" t="s">
        <v>89</v>
      </c>
      <c r="C29" s="5" t="s">
        <v>10</v>
      </c>
      <c r="D29" s="28">
        <v>2.88</v>
      </c>
      <c r="E29" s="34">
        <f>SUM(E28)</f>
        <v>217.1</v>
      </c>
      <c r="F29" s="35">
        <f t="shared" ref="F29:F55" si="0">SUM(E29*D29*8)</f>
        <v>5001.9839999999995</v>
      </c>
    </row>
    <row r="30" spans="1:6" ht="18.75" x14ac:dyDescent="0.3">
      <c r="A30" s="2"/>
      <c r="B30" s="17" t="s">
        <v>90</v>
      </c>
      <c r="C30" s="5" t="s">
        <v>10</v>
      </c>
      <c r="D30" s="28">
        <v>1.48</v>
      </c>
      <c r="E30" s="34">
        <f t="shared" ref="E30:E54" si="1">SUM(E29)</f>
        <v>217.1</v>
      </c>
      <c r="F30" s="35">
        <f t="shared" si="0"/>
        <v>2570.4639999999999</v>
      </c>
    </row>
    <row r="31" spans="1:6" ht="37.5" x14ac:dyDescent="0.3">
      <c r="A31" s="2"/>
      <c r="B31" s="18" t="s">
        <v>91</v>
      </c>
      <c r="C31" s="5" t="s">
        <v>10</v>
      </c>
      <c r="D31" s="27"/>
      <c r="E31" s="34">
        <f t="shared" si="1"/>
        <v>217.1</v>
      </c>
      <c r="F31" s="35">
        <f t="shared" si="0"/>
        <v>0</v>
      </c>
    </row>
    <row r="32" spans="1:6" ht="18.75" x14ac:dyDescent="0.3">
      <c r="A32" s="19" t="s">
        <v>92</v>
      </c>
      <c r="B32" s="20" t="s">
        <v>93</v>
      </c>
      <c r="C32" s="5" t="s">
        <v>10</v>
      </c>
      <c r="D32" s="29">
        <f t="shared" ref="D32" si="2">SUM(D33:D37)</f>
        <v>0.39</v>
      </c>
      <c r="E32" s="34">
        <f t="shared" si="1"/>
        <v>217.1</v>
      </c>
      <c r="F32" s="35">
        <f t="shared" si="0"/>
        <v>677.35199999999998</v>
      </c>
    </row>
    <row r="33" spans="1:6" ht="18.75" x14ac:dyDescent="0.3">
      <c r="A33" s="21"/>
      <c r="B33" s="17" t="s">
        <v>94</v>
      </c>
      <c r="C33" s="5" t="s">
        <v>10</v>
      </c>
      <c r="D33" s="28">
        <v>0.13</v>
      </c>
      <c r="E33" s="34">
        <f t="shared" si="1"/>
        <v>217.1</v>
      </c>
      <c r="F33" s="35">
        <f t="shared" si="0"/>
        <v>225.78399999999999</v>
      </c>
    </row>
    <row r="34" spans="1:6" ht="18.75" x14ac:dyDescent="0.3">
      <c r="A34" s="21"/>
      <c r="B34" s="17" t="s">
        <v>95</v>
      </c>
      <c r="C34" s="5" t="s">
        <v>10</v>
      </c>
      <c r="D34" s="28">
        <v>0.26</v>
      </c>
      <c r="E34" s="34">
        <f t="shared" si="1"/>
        <v>217.1</v>
      </c>
      <c r="F34" s="35">
        <f t="shared" si="0"/>
        <v>451.56799999999998</v>
      </c>
    </row>
    <row r="35" spans="1:6" ht="18.75" x14ac:dyDescent="0.3">
      <c r="A35" s="21"/>
      <c r="B35" s="17" t="s">
        <v>96</v>
      </c>
      <c r="C35" s="1" t="s">
        <v>10</v>
      </c>
      <c r="D35" s="30">
        <v>0</v>
      </c>
      <c r="E35" s="34">
        <f t="shared" si="1"/>
        <v>217.1</v>
      </c>
      <c r="F35" s="35">
        <f t="shared" si="0"/>
        <v>0</v>
      </c>
    </row>
    <row r="36" spans="1:6" ht="18.75" x14ac:dyDescent="0.3">
      <c r="A36" s="21"/>
      <c r="B36" s="17" t="s">
        <v>97</v>
      </c>
      <c r="C36" s="5" t="s">
        <v>10</v>
      </c>
      <c r="D36" s="30"/>
      <c r="E36" s="34">
        <f t="shared" si="1"/>
        <v>217.1</v>
      </c>
      <c r="F36" s="35">
        <f t="shared" si="0"/>
        <v>0</v>
      </c>
    </row>
    <row r="37" spans="1:6" ht="18.75" x14ac:dyDescent="0.3">
      <c r="A37" s="21"/>
      <c r="B37" s="17" t="s">
        <v>98</v>
      </c>
      <c r="C37" s="5" t="s">
        <v>10</v>
      </c>
      <c r="D37" s="30">
        <v>0</v>
      </c>
      <c r="E37" s="34">
        <f t="shared" si="1"/>
        <v>217.1</v>
      </c>
      <c r="F37" s="35">
        <f t="shared" si="0"/>
        <v>0</v>
      </c>
    </row>
    <row r="38" spans="1:6" ht="18.75" x14ac:dyDescent="0.3">
      <c r="A38" s="19" t="s">
        <v>99</v>
      </c>
      <c r="B38" s="20" t="s">
        <v>100</v>
      </c>
      <c r="C38" s="5" t="s">
        <v>10</v>
      </c>
      <c r="D38" s="31">
        <f>SUM(D39:D43)</f>
        <v>1.29</v>
      </c>
      <c r="E38" s="34">
        <f t="shared" si="1"/>
        <v>217.1</v>
      </c>
      <c r="F38" s="35">
        <f t="shared" si="0"/>
        <v>2240.4720000000002</v>
      </c>
    </row>
    <row r="39" spans="1:6" ht="18.75" x14ac:dyDescent="0.3">
      <c r="A39" s="21"/>
      <c r="B39" s="17" t="s">
        <v>101</v>
      </c>
      <c r="C39" s="5" t="s">
        <v>10</v>
      </c>
      <c r="D39" s="30">
        <v>0.85</v>
      </c>
      <c r="E39" s="34">
        <f t="shared" si="1"/>
        <v>217.1</v>
      </c>
      <c r="F39" s="35">
        <f t="shared" si="0"/>
        <v>1476.28</v>
      </c>
    </row>
    <row r="40" spans="1:6" ht="18.75" x14ac:dyDescent="0.3">
      <c r="A40" s="21"/>
      <c r="B40" s="17" t="s">
        <v>102</v>
      </c>
      <c r="C40" s="5" t="s">
        <v>10</v>
      </c>
      <c r="D40" s="30">
        <v>0.19</v>
      </c>
      <c r="E40" s="34">
        <f t="shared" si="1"/>
        <v>217.1</v>
      </c>
      <c r="F40" s="35">
        <f t="shared" si="0"/>
        <v>329.99200000000002</v>
      </c>
    </row>
    <row r="41" spans="1:6" ht="18.75" x14ac:dyDescent="0.3">
      <c r="A41" s="21"/>
      <c r="B41" s="17" t="s">
        <v>103</v>
      </c>
      <c r="C41" s="5" t="s">
        <v>10</v>
      </c>
      <c r="D41" s="30">
        <v>0</v>
      </c>
      <c r="E41" s="34">
        <f t="shared" si="1"/>
        <v>217.1</v>
      </c>
      <c r="F41" s="35">
        <f t="shared" si="0"/>
        <v>0</v>
      </c>
    </row>
    <row r="42" spans="1:6" ht="18.75" x14ac:dyDescent="0.3">
      <c r="A42" s="21"/>
      <c r="B42" s="17" t="s">
        <v>104</v>
      </c>
      <c r="C42" s="5" t="s">
        <v>10</v>
      </c>
      <c r="D42" s="30">
        <v>0.19</v>
      </c>
      <c r="E42" s="34">
        <f t="shared" si="1"/>
        <v>217.1</v>
      </c>
      <c r="F42" s="35">
        <f t="shared" si="0"/>
        <v>329.99200000000002</v>
      </c>
    </row>
    <row r="43" spans="1:6" ht="18.75" x14ac:dyDescent="0.3">
      <c r="A43" s="21"/>
      <c r="B43" s="17" t="s">
        <v>105</v>
      </c>
      <c r="C43" s="5" t="s">
        <v>10</v>
      </c>
      <c r="D43" s="30">
        <v>0.06</v>
      </c>
      <c r="E43" s="34">
        <f t="shared" si="1"/>
        <v>217.1</v>
      </c>
      <c r="F43" s="35">
        <f t="shared" si="0"/>
        <v>104.208</v>
      </c>
    </row>
    <row r="44" spans="1:6" ht="18.75" x14ac:dyDescent="0.3">
      <c r="A44" s="19" t="s">
        <v>106</v>
      </c>
      <c r="B44" s="20" t="s">
        <v>107</v>
      </c>
      <c r="C44" s="5" t="s">
        <v>10</v>
      </c>
      <c r="D44" s="31">
        <v>2.67</v>
      </c>
      <c r="E44" s="34">
        <f t="shared" si="1"/>
        <v>217.1</v>
      </c>
      <c r="F44" s="35">
        <f t="shared" si="0"/>
        <v>4637.2559999999994</v>
      </c>
    </row>
    <row r="45" spans="1:6" ht="18.75" x14ac:dyDescent="0.3">
      <c r="A45" s="19" t="s">
        <v>108</v>
      </c>
      <c r="B45" s="20" t="s">
        <v>109</v>
      </c>
      <c r="C45" s="5" t="s">
        <v>10</v>
      </c>
      <c r="D45" s="31">
        <f>SUM(D46:D48)</f>
        <v>3.34</v>
      </c>
      <c r="E45" s="34">
        <f t="shared" si="1"/>
        <v>217.1</v>
      </c>
      <c r="F45" s="35">
        <f t="shared" si="0"/>
        <v>5800.9119999999994</v>
      </c>
    </row>
    <row r="46" spans="1:6" ht="18.75" x14ac:dyDescent="0.3">
      <c r="A46" s="21"/>
      <c r="B46" s="17" t="s">
        <v>110</v>
      </c>
      <c r="C46" s="1" t="s">
        <v>10</v>
      </c>
      <c r="D46" s="30">
        <v>2.16</v>
      </c>
      <c r="E46" s="34">
        <f t="shared" si="1"/>
        <v>217.1</v>
      </c>
      <c r="F46" s="35">
        <f t="shared" si="0"/>
        <v>3751.4880000000003</v>
      </c>
    </row>
    <row r="47" spans="1:6" ht="18.75" x14ac:dyDescent="0.3">
      <c r="A47" s="21"/>
      <c r="B47" s="17" t="s">
        <v>111</v>
      </c>
      <c r="C47" s="5" t="s">
        <v>10</v>
      </c>
      <c r="D47" s="30">
        <v>0.92</v>
      </c>
      <c r="E47" s="34">
        <f t="shared" si="1"/>
        <v>217.1</v>
      </c>
      <c r="F47" s="35">
        <f t="shared" si="0"/>
        <v>1597.856</v>
      </c>
    </row>
    <row r="48" spans="1:6" ht="18.75" x14ac:dyDescent="0.3">
      <c r="A48" s="21"/>
      <c r="B48" s="17" t="s">
        <v>112</v>
      </c>
      <c r="C48" s="1" t="s">
        <v>10</v>
      </c>
      <c r="D48" s="30">
        <v>0.26</v>
      </c>
      <c r="E48" s="34">
        <f t="shared" si="1"/>
        <v>217.1</v>
      </c>
      <c r="F48" s="35">
        <f t="shared" si="0"/>
        <v>451.56799999999998</v>
      </c>
    </row>
    <row r="49" spans="1:6" ht="18.75" x14ac:dyDescent="0.3">
      <c r="A49" s="19" t="s">
        <v>113</v>
      </c>
      <c r="B49" s="20" t="s">
        <v>114</v>
      </c>
      <c r="C49" s="5" t="s">
        <v>10</v>
      </c>
      <c r="D49" s="31">
        <v>1.76</v>
      </c>
      <c r="E49" s="34">
        <f t="shared" si="1"/>
        <v>217.1</v>
      </c>
      <c r="F49" s="35">
        <f t="shared" si="0"/>
        <v>3056.768</v>
      </c>
    </row>
    <row r="50" spans="1:6" ht="48" x14ac:dyDescent="0.3">
      <c r="A50" s="19" t="s">
        <v>115</v>
      </c>
      <c r="B50" s="22" t="s">
        <v>116</v>
      </c>
      <c r="C50" s="5" t="s">
        <v>10</v>
      </c>
      <c r="D50" s="29">
        <v>0</v>
      </c>
      <c r="E50" s="34">
        <f t="shared" si="1"/>
        <v>217.1</v>
      </c>
      <c r="F50" s="35">
        <f t="shared" si="0"/>
        <v>0</v>
      </c>
    </row>
    <row r="51" spans="1:6" ht="48" x14ac:dyDescent="0.3">
      <c r="A51" s="19" t="s">
        <v>117</v>
      </c>
      <c r="B51" s="22" t="s">
        <v>118</v>
      </c>
      <c r="C51" s="5"/>
      <c r="D51" s="29">
        <v>0.17</v>
      </c>
      <c r="E51" s="34">
        <f t="shared" si="1"/>
        <v>217.1</v>
      </c>
      <c r="F51" s="35">
        <f t="shared" si="0"/>
        <v>295.25600000000003</v>
      </c>
    </row>
    <row r="52" spans="1:6" ht="18.75" x14ac:dyDescent="0.3">
      <c r="A52" s="19" t="s">
        <v>119</v>
      </c>
      <c r="B52" s="20" t="s">
        <v>120</v>
      </c>
      <c r="C52" s="5"/>
      <c r="D52" s="29"/>
      <c r="E52" s="34">
        <f t="shared" si="1"/>
        <v>217.1</v>
      </c>
      <c r="F52" s="35">
        <f t="shared" si="0"/>
        <v>0</v>
      </c>
    </row>
    <row r="53" spans="1:6" ht="48" x14ac:dyDescent="0.3">
      <c r="A53" s="19" t="s">
        <v>121</v>
      </c>
      <c r="B53" s="22" t="s">
        <v>122</v>
      </c>
      <c r="C53" s="5"/>
      <c r="D53" s="29">
        <v>0</v>
      </c>
      <c r="E53" s="34">
        <f t="shared" si="1"/>
        <v>217.1</v>
      </c>
      <c r="F53" s="35">
        <f t="shared" si="0"/>
        <v>0</v>
      </c>
    </row>
    <row r="54" spans="1:6" ht="18.75" x14ac:dyDescent="0.3">
      <c r="A54" s="23"/>
      <c r="B54" s="23" t="s">
        <v>123</v>
      </c>
      <c r="C54" s="5" t="s">
        <v>10</v>
      </c>
      <c r="D54" s="5">
        <v>2.37</v>
      </c>
      <c r="E54" s="34">
        <f t="shared" si="1"/>
        <v>217.1</v>
      </c>
      <c r="F54" s="35">
        <f t="shared" si="0"/>
        <v>4116.2160000000003</v>
      </c>
    </row>
    <row r="55" spans="1:6" ht="15.75" x14ac:dyDescent="0.25">
      <c r="A55" s="2"/>
      <c r="B55" s="26" t="s">
        <v>26</v>
      </c>
      <c r="C55" s="1" t="s">
        <v>10</v>
      </c>
      <c r="D55" s="36">
        <f>SUM(D28+D32+D38+D44+D45+D49+D50+D51+D53+D54)</f>
        <v>16.349999999999998</v>
      </c>
      <c r="E55" s="36">
        <v>217.1</v>
      </c>
      <c r="F55" s="35">
        <f t="shared" si="0"/>
        <v>28396.679999999997</v>
      </c>
    </row>
    <row r="56" spans="1:6" ht="15.75" x14ac:dyDescent="0.25">
      <c r="A56" s="65" t="s">
        <v>27</v>
      </c>
      <c r="B56" s="66"/>
      <c r="C56" s="66"/>
      <c r="D56" s="66"/>
      <c r="E56" s="66"/>
      <c r="F56" s="67"/>
    </row>
    <row r="57" spans="1:6" ht="15.75" x14ac:dyDescent="0.25">
      <c r="A57" s="5" t="s">
        <v>75</v>
      </c>
      <c r="B57" s="9" t="s">
        <v>28</v>
      </c>
      <c r="C57" s="5" t="s">
        <v>10</v>
      </c>
      <c r="D57" s="5"/>
      <c r="E57" s="5"/>
      <c r="F57" s="10"/>
    </row>
    <row r="58" spans="1:6" ht="15.75" x14ac:dyDescent="0.25">
      <c r="A58" s="5" t="s">
        <v>76</v>
      </c>
      <c r="B58" s="9" t="s">
        <v>29</v>
      </c>
      <c r="C58" s="5" t="s">
        <v>10</v>
      </c>
      <c r="D58" s="5"/>
      <c r="E58" s="5"/>
      <c r="F58" s="10"/>
    </row>
    <row r="59" spans="1:6" ht="31.5" x14ac:dyDescent="0.25">
      <c r="A59" s="5" t="s">
        <v>77</v>
      </c>
      <c r="B59" s="9" t="s">
        <v>30</v>
      </c>
      <c r="C59" s="5" t="s">
        <v>10</v>
      </c>
      <c r="D59" s="5"/>
      <c r="E59" s="5"/>
      <c r="F59" s="10"/>
    </row>
    <row r="60" spans="1:6" ht="15.75" x14ac:dyDescent="0.25">
      <c r="A60" s="5" t="s">
        <v>78</v>
      </c>
      <c r="B60" s="9" t="s">
        <v>31</v>
      </c>
      <c r="C60" s="5" t="s">
        <v>10</v>
      </c>
      <c r="D60" s="5"/>
      <c r="E60" s="5"/>
      <c r="F60" s="10"/>
    </row>
    <row r="61" spans="1:6" ht="31.5" x14ac:dyDescent="0.25">
      <c r="A61" s="5" t="s">
        <v>79</v>
      </c>
      <c r="B61" s="9" t="s">
        <v>9</v>
      </c>
      <c r="C61" s="5" t="s">
        <v>10</v>
      </c>
      <c r="D61" s="5"/>
      <c r="E61" s="5"/>
      <c r="F61" s="10"/>
    </row>
    <row r="62" spans="1:6" ht="31.5" x14ac:dyDescent="0.25">
      <c r="A62" s="5" t="s">
        <v>80</v>
      </c>
      <c r="B62" s="9" t="s">
        <v>11</v>
      </c>
      <c r="C62" s="5" t="s">
        <v>10</v>
      </c>
      <c r="D62" s="5"/>
      <c r="E62" s="5"/>
      <c r="F62" s="10"/>
    </row>
    <row r="63" spans="1:6" ht="31.5" x14ac:dyDescent="0.25">
      <c r="A63" s="5" t="s">
        <v>81</v>
      </c>
      <c r="B63" s="9" t="s">
        <v>12</v>
      </c>
      <c r="C63" s="5" t="s">
        <v>10</v>
      </c>
      <c r="D63" s="5"/>
      <c r="E63" s="5"/>
      <c r="F63" s="10"/>
    </row>
    <row r="64" spans="1:6" ht="31.5" x14ac:dyDescent="0.25">
      <c r="A64" s="5" t="s">
        <v>82</v>
      </c>
      <c r="B64" s="9" t="s">
        <v>21</v>
      </c>
      <c r="C64" s="5" t="s">
        <v>10</v>
      </c>
      <c r="D64" s="5"/>
      <c r="E64" s="5"/>
      <c r="F64" s="10"/>
    </row>
    <row r="65" spans="1:6" ht="31.5" x14ac:dyDescent="0.25">
      <c r="A65" s="5" t="s">
        <v>83</v>
      </c>
      <c r="B65" s="9" t="s">
        <v>22</v>
      </c>
      <c r="C65" s="5" t="s">
        <v>10</v>
      </c>
      <c r="D65" s="5"/>
      <c r="E65" s="5"/>
      <c r="F65" s="10"/>
    </row>
    <row r="66" spans="1:6" ht="31.5" x14ac:dyDescent="0.25">
      <c r="A66" s="5" t="s">
        <v>84</v>
      </c>
      <c r="B66" s="11" t="s">
        <v>23</v>
      </c>
      <c r="C66" s="5" t="s">
        <v>10</v>
      </c>
      <c r="D66" s="5"/>
      <c r="E66" s="5"/>
      <c r="F66" s="5"/>
    </row>
    <row r="67" spans="1:6" ht="15.75" x14ac:dyDescent="0.25">
      <c r="A67" s="68" t="s">
        <v>32</v>
      </c>
      <c r="B67" s="68"/>
      <c r="C67" s="68"/>
      <c r="D67" s="68"/>
      <c r="E67" s="68"/>
      <c r="F67" s="68"/>
    </row>
    <row r="68" spans="1:6" ht="15.75" x14ac:dyDescent="0.25">
      <c r="A68" s="12">
        <v>29</v>
      </c>
      <c r="B68" s="9" t="s">
        <v>33</v>
      </c>
      <c r="C68" s="13" t="s">
        <v>34</v>
      </c>
      <c r="D68" s="24"/>
      <c r="E68" s="24"/>
      <c r="F68" s="43" t="s">
        <v>35</v>
      </c>
    </row>
    <row r="69" spans="1:6" ht="15.75" x14ac:dyDescent="0.25">
      <c r="A69" s="12">
        <v>30</v>
      </c>
      <c r="B69" s="9" t="s">
        <v>2</v>
      </c>
      <c r="C69" s="13" t="s">
        <v>34</v>
      </c>
      <c r="D69" s="13"/>
      <c r="E69" s="13"/>
      <c r="F69" s="3" t="s">
        <v>36</v>
      </c>
    </row>
    <row r="70" spans="1:6" ht="15.75" x14ac:dyDescent="0.25">
      <c r="A70" s="51">
        <v>31</v>
      </c>
      <c r="B70" s="53" t="s">
        <v>37</v>
      </c>
      <c r="C70" s="55" t="s">
        <v>38</v>
      </c>
      <c r="D70" s="43"/>
      <c r="E70" s="43"/>
      <c r="F70" s="55"/>
    </row>
    <row r="71" spans="1:6" ht="15.75" x14ac:dyDescent="0.25">
      <c r="A71" s="52"/>
      <c r="B71" s="54"/>
      <c r="C71" s="56"/>
      <c r="D71" s="44"/>
      <c r="E71" s="44"/>
      <c r="F71" s="56"/>
    </row>
    <row r="72" spans="1:6" ht="15.75" x14ac:dyDescent="0.25">
      <c r="A72" s="12">
        <v>32</v>
      </c>
      <c r="B72" s="9" t="s">
        <v>39</v>
      </c>
      <c r="C72" s="3" t="s">
        <v>10</v>
      </c>
      <c r="D72" s="3"/>
      <c r="E72" s="3"/>
      <c r="F72" s="6"/>
    </row>
    <row r="73" spans="1:6" ht="15.75" x14ac:dyDescent="0.25">
      <c r="A73" s="12">
        <v>33</v>
      </c>
      <c r="B73" s="9" t="s">
        <v>40</v>
      </c>
      <c r="C73" s="3" t="s">
        <v>10</v>
      </c>
      <c r="D73" s="3"/>
      <c r="E73" s="3"/>
      <c r="F73" s="6"/>
    </row>
    <row r="74" spans="1:6" ht="15.75" x14ac:dyDescent="0.25">
      <c r="A74" s="12">
        <v>34</v>
      </c>
      <c r="B74" s="9" t="s">
        <v>41</v>
      </c>
      <c r="C74" s="3" t="s">
        <v>10</v>
      </c>
      <c r="D74" s="3"/>
      <c r="E74" s="3"/>
      <c r="F74" s="6"/>
    </row>
    <row r="75" spans="1:6" ht="31.5" x14ac:dyDescent="0.25">
      <c r="A75" s="12">
        <v>35</v>
      </c>
      <c r="B75" s="9" t="s">
        <v>42</v>
      </c>
      <c r="C75" s="3" t="s">
        <v>10</v>
      </c>
      <c r="D75" s="3"/>
      <c r="E75" s="3"/>
      <c r="F75" s="6"/>
    </row>
    <row r="76" spans="1:6" ht="31.5" x14ac:dyDescent="0.25">
      <c r="A76" s="12">
        <v>36</v>
      </c>
      <c r="B76" s="9" t="s">
        <v>43</v>
      </c>
      <c r="C76" s="3" t="s">
        <v>10</v>
      </c>
      <c r="D76" s="3"/>
      <c r="E76" s="3"/>
      <c r="F76" s="6"/>
    </row>
    <row r="77" spans="1:6" ht="31.5" x14ac:dyDescent="0.25">
      <c r="A77" s="12">
        <v>37</v>
      </c>
      <c r="B77" s="9" t="s">
        <v>44</v>
      </c>
      <c r="C77" s="3" t="s">
        <v>10</v>
      </c>
      <c r="D77" s="3"/>
      <c r="E77" s="3"/>
      <c r="F77" s="6"/>
    </row>
    <row r="78" spans="1:6" ht="47.25" x14ac:dyDescent="0.25">
      <c r="A78" s="12">
        <v>38</v>
      </c>
      <c r="B78" s="9" t="s">
        <v>45</v>
      </c>
      <c r="C78" s="3" t="s">
        <v>10</v>
      </c>
      <c r="D78" s="3"/>
      <c r="E78" s="3"/>
      <c r="F78" s="6"/>
    </row>
    <row r="79" spans="1:6" ht="15.75" x14ac:dyDescent="0.25">
      <c r="A79" s="12">
        <v>39</v>
      </c>
      <c r="B79" s="9" t="s">
        <v>28</v>
      </c>
      <c r="C79" s="3" t="s">
        <v>46</v>
      </c>
      <c r="D79" s="3"/>
      <c r="E79" s="3"/>
      <c r="F79" s="6"/>
    </row>
    <row r="80" spans="1:6" ht="15.75" x14ac:dyDescent="0.25">
      <c r="A80" s="12">
        <v>40</v>
      </c>
      <c r="B80" s="9" t="s">
        <v>29</v>
      </c>
      <c r="C80" s="3" t="s">
        <v>46</v>
      </c>
      <c r="D80" s="3"/>
      <c r="E80" s="3"/>
      <c r="F80" s="6"/>
    </row>
    <row r="81" spans="1:6" ht="31.5" x14ac:dyDescent="0.25">
      <c r="A81" s="12">
        <v>41</v>
      </c>
      <c r="B81" s="9" t="s">
        <v>30</v>
      </c>
      <c r="C81" s="3" t="s">
        <v>46</v>
      </c>
      <c r="D81" s="3"/>
      <c r="E81" s="3"/>
      <c r="F81" s="15"/>
    </row>
    <row r="82" spans="1:6" ht="15.75" x14ac:dyDescent="0.25">
      <c r="A82" s="12">
        <v>42</v>
      </c>
      <c r="B82" s="9" t="s">
        <v>31</v>
      </c>
      <c r="C82" s="3" t="s">
        <v>10</v>
      </c>
      <c r="D82" s="3"/>
      <c r="E82" s="3"/>
      <c r="F82" s="10"/>
    </row>
    <row r="83" spans="1:6" ht="47.25" x14ac:dyDescent="0.25">
      <c r="A83" s="12">
        <v>29</v>
      </c>
      <c r="B83" s="9" t="s">
        <v>33</v>
      </c>
      <c r="C83" s="13" t="s">
        <v>34</v>
      </c>
      <c r="D83" s="24"/>
      <c r="E83" s="24"/>
      <c r="F83" s="43" t="s">
        <v>47</v>
      </c>
    </row>
    <row r="84" spans="1:6" ht="15.75" x14ac:dyDescent="0.25">
      <c r="A84" s="12">
        <v>30</v>
      </c>
      <c r="B84" s="9" t="s">
        <v>2</v>
      </c>
      <c r="C84" s="13" t="s">
        <v>34</v>
      </c>
      <c r="D84" s="13"/>
      <c r="E84" s="13"/>
      <c r="F84" s="3" t="s">
        <v>48</v>
      </c>
    </row>
    <row r="85" spans="1:6" ht="15.75" x14ac:dyDescent="0.25">
      <c r="A85" s="51">
        <v>31</v>
      </c>
      <c r="B85" s="53" t="s">
        <v>37</v>
      </c>
      <c r="C85" s="55" t="s">
        <v>38</v>
      </c>
      <c r="D85" s="43"/>
      <c r="E85" s="43"/>
      <c r="F85" s="55"/>
    </row>
    <row r="86" spans="1:6" ht="15.75" x14ac:dyDescent="0.25">
      <c r="A86" s="52"/>
      <c r="B86" s="54"/>
      <c r="C86" s="56"/>
      <c r="D86" s="44"/>
      <c r="E86" s="44"/>
      <c r="F86" s="56"/>
    </row>
    <row r="87" spans="1:6" ht="15.75" x14ac:dyDescent="0.25">
      <c r="A87" s="12">
        <v>32</v>
      </c>
      <c r="B87" s="9" t="s">
        <v>39</v>
      </c>
      <c r="C87" s="3" t="s">
        <v>10</v>
      </c>
      <c r="D87" s="3"/>
      <c r="E87" s="3"/>
      <c r="F87" s="6"/>
    </row>
    <row r="88" spans="1:6" ht="15.75" x14ac:dyDescent="0.25">
      <c r="A88" s="12">
        <v>33</v>
      </c>
      <c r="B88" s="9" t="s">
        <v>40</v>
      </c>
      <c r="C88" s="3" t="s">
        <v>10</v>
      </c>
      <c r="D88" s="3"/>
      <c r="E88" s="3"/>
      <c r="F88" s="6"/>
    </row>
    <row r="89" spans="1:6" ht="15.75" x14ac:dyDescent="0.25">
      <c r="A89" s="12">
        <v>34</v>
      </c>
      <c r="B89" s="9" t="s">
        <v>41</v>
      </c>
      <c r="C89" s="3" t="s">
        <v>10</v>
      </c>
      <c r="D89" s="3"/>
      <c r="E89" s="3"/>
      <c r="F89" s="6"/>
    </row>
    <row r="90" spans="1:6" ht="31.5" x14ac:dyDescent="0.25">
      <c r="A90" s="12">
        <v>35</v>
      </c>
      <c r="B90" s="9" t="s">
        <v>42</v>
      </c>
      <c r="C90" s="3" t="s">
        <v>10</v>
      </c>
      <c r="D90" s="3"/>
      <c r="E90" s="3"/>
      <c r="F90" s="6"/>
    </row>
    <row r="91" spans="1:6" ht="31.5" x14ac:dyDescent="0.25">
      <c r="A91" s="12">
        <v>36</v>
      </c>
      <c r="B91" s="9" t="s">
        <v>43</v>
      </c>
      <c r="C91" s="3" t="s">
        <v>10</v>
      </c>
      <c r="D91" s="3"/>
      <c r="E91" s="3"/>
      <c r="F91" s="6"/>
    </row>
    <row r="92" spans="1:6" ht="31.5" x14ac:dyDescent="0.25">
      <c r="A92" s="12">
        <v>37</v>
      </c>
      <c r="B92" s="9" t="s">
        <v>44</v>
      </c>
      <c r="C92" s="3" t="s">
        <v>10</v>
      </c>
      <c r="D92" s="3"/>
      <c r="E92" s="3"/>
      <c r="F92" s="6"/>
    </row>
    <row r="93" spans="1:6" ht="47.25" x14ac:dyDescent="0.25">
      <c r="A93" s="12">
        <v>38</v>
      </c>
      <c r="B93" s="9" t="s">
        <v>45</v>
      </c>
      <c r="C93" s="3" t="s">
        <v>10</v>
      </c>
      <c r="D93" s="3"/>
      <c r="E93" s="3"/>
      <c r="F93" s="6"/>
    </row>
    <row r="94" spans="1:6" ht="15.75" x14ac:dyDescent="0.25">
      <c r="A94" s="12">
        <v>39</v>
      </c>
      <c r="B94" s="9" t="s">
        <v>28</v>
      </c>
      <c r="C94" s="3" t="s">
        <v>46</v>
      </c>
      <c r="D94" s="3"/>
      <c r="E94" s="3"/>
      <c r="F94" s="6"/>
    </row>
    <row r="95" spans="1:6" ht="15.75" x14ac:dyDescent="0.25">
      <c r="A95" s="12">
        <v>40</v>
      </c>
      <c r="B95" s="9" t="s">
        <v>29</v>
      </c>
      <c r="C95" s="3" t="s">
        <v>46</v>
      </c>
      <c r="D95" s="3"/>
      <c r="E95" s="3"/>
      <c r="F95" s="6"/>
    </row>
    <row r="96" spans="1:6" ht="31.5" x14ac:dyDescent="0.25">
      <c r="A96" s="12">
        <v>41</v>
      </c>
      <c r="B96" s="9" t="s">
        <v>30</v>
      </c>
      <c r="C96" s="3" t="s">
        <v>46</v>
      </c>
      <c r="D96" s="3"/>
      <c r="E96" s="3"/>
      <c r="F96" s="15"/>
    </row>
    <row r="97" spans="1:6" ht="15.75" x14ac:dyDescent="0.25">
      <c r="A97" s="12">
        <v>42</v>
      </c>
      <c r="B97" s="9" t="s">
        <v>31</v>
      </c>
      <c r="C97" s="3" t="s">
        <v>10</v>
      </c>
      <c r="D97" s="3"/>
      <c r="E97" s="3"/>
      <c r="F97" s="10"/>
    </row>
    <row r="98" spans="1:6" ht="47.25" x14ac:dyDescent="0.25">
      <c r="A98" s="12">
        <v>29</v>
      </c>
      <c r="B98" s="9" t="s">
        <v>33</v>
      </c>
      <c r="C98" s="13" t="s">
        <v>34</v>
      </c>
      <c r="D98" s="24"/>
      <c r="E98" s="24"/>
      <c r="F98" s="43" t="s">
        <v>49</v>
      </c>
    </row>
    <row r="99" spans="1:6" ht="15.75" x14ac:dyDescent="0.25">
      <c r="A99" s="12">
        <v>30</v>
      </c>
      <c r="B99" s="9" t="s">
        <v>2</v>
      </c>
      <c r="C99" s="13" t="s">
        <v>34</v>
      </c>
      <c r="D99" s="13"/>
      <c r="E99" s="13"/>
      <c r="F99" s="3" t="s">
        <v>48</v>
      </c>
    </row>
    <row r="100" spans="1:6" ht="15.75" x14ac:dyDescent="0.25">
      <c r="A100" s="51">
        <v>31</v>
      </c>
      <c r="B100" s="53" t="s">
        <v>37</v>
      </c>
      <c r="C100" s="55" t="s">
        <v>38</v>
      </c>
      <c r="D100" s="43"/>
      <c r="E100" s="43"/>
      <c r="F100" s="55"/>
    </row>
    <row r="101" spans="1:6" ht="15.75" x14ac:dyDescent="0.25">
      <c r="A101" s="52"/>
      <c r="B101" s="54"/>
      <c r="C101" s="56"/>
      <c r="D101" s="44"/>
      <c r="E101" s="44"/>
      <c r="F101" s="56"/>
    </row>
    <row r="102" spans="1:6" ht="15.75" x14ac:dyDescent="0.25">
      <c r="A102" s="12">
        <v>32</v>
      </c>
      <c r="B102" s="9" t="s">
        <v>39</v>
      </c>
      <c r="C102" s="3" t="s">
        <v>10</v>
      </c>
      <c r="D102" s="3"/>
      <c r="E102" s="3"/>
      <c r="F102" s="6"/>
    </row>
    <row r="103" spans="1:6" ht="15.75" x14ac:dyDescent="0.25">
      <c r="A103" s="12">
        <v>33</v>
      </c>
      <c r="B103" s="9" t="s">
        <v>40</v>
      </c>
      <c r="C103" s="3" t="s">
        <v>10</v>
      </c>
      <c r="D103" s="3"/>
      <c r="E103" s="3"/>
      <c r="F103" s="6"/>
    </row>
    <row r="104" spans="1:6" ht="15.75" x14ac:dyDescent="0.25">
      <c r="A104" s="12">
        <v>34</v>
      </c>
      <c r="B104" s="9" t="s">
        <v>41</v>
      </c>
      <c r="C104" s="3" t="s">
        <v>10</v>
      </c>
      <c r="D104" s="3"/>
      <c r="E104" s="3"/>
      <c r="F104" s="6"/>
    </row>
    <row r="105" spans="1:6" ht="31.5" x14ac:dyDescent="0.25">
      <c r="A105" s="12">
        <v>35</v>
      </c>
      <c r="B105" s="9" t="s">
        <v>42</v>
      </c>
      <c r="C105" s="3" t="s">
        <v>10</v>
      </c>
      <c r="D105" s="3"/>
      <c r="E105" s="3"/>
      <c r="F105" s="6"/>
    </row>
    <row r="106" spans="1:6" ht="31.5" x14ac:dyDescent="0.25">
      <c r="A106" s="12">
        <v>36</v>
      </c>
      <c r="B106" s="9" t="s">
        <v>43</v>
      </c>
      <c r="C106" s="3" t="s">
        <v>10</v>
      </c>
      <c r="D106" s="3"/>
      <c r="E106" s="3"/>
      <c r="F106" s="6"/>
    </row>
    <row r="107" spans="1:6" ht="31.5" x14ac:dyDescent="0.25">
      <c r="A107" s="12">
        <v>37</v>
      </c>
      <c r="B107" s="9" t="s">
        <v>44</v>
      </c>
      <c r="C107" s="3" t="s">
        <v>10</v>
      </c>
      <c r="D107" s="3"/>
      <c r="E107" s="3"/>
      <c r="F107" s="6"/>
    </row>
    <row r="108" spans="1:6" ht="47.25" x14ac:dyDescent="0.25">
      <c r="A108" s="12">
        <v>38</v>
      </c>
      <c r="B108" s="9" t="s">
        <v>45</v>
      </c>
      <c r="C108" s="3" t="s">
        <v>10</v>
      </c>
      <c r="D108" s="3"/>
      <c r="E108" s="3"/>
      <c r="F108" s="6"/>
    </row>
    <row r="109" spans="1:6" ht="15.75" x14ac:dyDescent="0.25">
      <c r="A109" s="12">
        <v>39</v>
      </c>
      <c r="B109" s="9" t="s">
        <v>28</v>
      </c>
      <c r="C109" s="3" t="s">
        <v>46</v>
      </c>
      <c r="D109" s="3"/>
      <c r="E109" s="3"/>
      <c r="F109" s="6"/>
    </row>
    <row r="110" spans="1:6" ht="15.75" x14ac:dyDescent="0.25">
      <c r="A110" s="12">
        <v>40</v>
      </c>
      <c r="B110" s="9" t="s">
        <v>29</v>
      </c>
      <c r="C110" s="3" t="s">
        <v>46</v>
      </c>
      <c r="D110" s="3"/>
      <c r="E110" s="3"/>
      <c r="F110" s="6"/>
    </row>
    <row r="111" spans="1:6" ht="31.5" x14ac:dyDescent="0.25">
      <c r="A111" s="12">
        <v>41</v>
      </c>
      <c r="B111" s="9" t="s">
        <v>30</v>
      </c>
      <c r="C111" s="3" t="s">
        <v>46</v>
      </c>
      <c r="D111" s="3"/>
      <c r="E111" s="3"/>
      <c r="F111" s="15"/>
    </row>
    <row r="112" spans="1:6" ht="15.75" x14ac:dyDescent="0.25">
      <c r="A112" s="12">
        <v>42</v>
      </c>
      <c r="B112" s="9" t="s">
        <v>31</v>
      </c>
      <c r="C112" s="3" t="s">
        <v>10</v>
      </c>
      <c r="D112" s="3"/>
      <c r="E112" s="3"/>
      <c r="F112" s="10"/>
    </row>
    <row r="113" spans="1:6" ht="31.5" x14ac:dyDescent="0.25">
      <c r="A113" s="12">
        <v>29</v>
      </c>
      <c r="B113" s="9" t="s">
        <v>33</v>
      </c>
      <c r="C113" s="13" t="s">
        <v>34</v>
      </c>
      <c r="D113" s="24"/>
      <c r="E113" s="24"/>
      <c r="F113" s="43" t="s">
        <v>50</v>
      </c>
    </row>
    <row r="114" spans="1:6" ht="15.75" x14ac:dyDescent="0.25">
      <c r="A114" s="12">
        <v>30</v>
      </c>
      <c r="B114" s="9" t="s">
        <v>2</v>
      </c>
      <c r="C114" s="13" t="s">
        <v>34</v>
      </c>
      <c r="D114" s="13"/>
      <c r="E114" s="13"/>
      <c r="F114" s="3" t="s">
        <v>48</v>
      </c>
    </row>
    <row r="115" spans="1:6" ht="15.75" x14ac:dyDescent="0.25">
      <c r="A115" s="51">
        <v>31</v>
      </c>
      <c r="B115" s="53" t="s">
        <v>37</v>
      </c>
      <c r="C115" s="55" t="s">
        <v>38</v>
      </c>
      <c r="D115" s="43"/>
      <c r="E115" s="43"/>
      <c r="F115" s="55"/>
    </row>
    <row r="116" spans="1:6" ht="15.75" x14ac:dyDescent="0.25">
      <c r="A116" s="52"/>
      <c r="B116" s="54"/>
      <c r="C116" s="56"/>
      <c r="D116" s="44"/>
      <c r="E116" s="44"/>
      <c r="F116" s="56"/>
    </row>
    <row r="117" spans="1:6" ht="15.75" x14ac:dyDescent="0.25">
      <c r="A117" s="12">
        <v>32</v>
      </c>
      <c r="B117" s="9" t="s">
        <v>39</v>
      </c>
      <c r="C117" s="3" t="s">
        <v>10</v>
      </c>
      <c r="D117" s="3"/>
      <c r="E117" s="3"/>
      <c r="F117" s="6"/>
    </row>
    <row r="118" spans="1:6" ht="15.75" x14ac:dyDescent="0.25">
      <c r="A118" s="12">
        <v>33</v>
      </c>
      <c r="B118" s="9" t="s">
        <v>40</v>
      </c>
      <c r="C118" s="3" t="s">
        <v>10</v>
      </c>
      <c r="D118" s="3"/>
      <c r="E118" s="3"/>
      <c r="F118" s="6"/>
    </row>
    <row r="119" spans="1:6" ht="15.75" x14ac:dyDescent="0.25">
      <c r="A119" s="12">
        <v>34</v>
      </c>
      <c r="B119" s="9" t="s">
        <v>41</v>
      </c>
      <c r="C119" s="3" t="s">
        <v>10</v>
      </c>
      <c r="D119" s="3"/>
      <c r="E119" s="3"/>
      <c r="F119" s="6"/>
    </row>
    <row r="120" spans="1:6" ht="31.5" x14ac:dyDescent="0.25">
      <c r="A120" s="12">
        <v>35</v>
      </c>
      <c r="B120" s="9" t="s">
        <v>42</v>
      </c>
      <c r="C120" s="3" t="s">
        <v>10</v>
      </c>
      <c r="D120" s="3"/>
      <c r="E120" s="3"/>
      <c r="F120" s="6"/>
    </row>
    <row r="121" spans="1:6" ht="31.5" x14ac:dyDescent="0.25">
      <c r="A121" s="12">
        <v>36</v>
      </c>
      <c r="B121" s="9" t="s">
        <v>43</v>
      </c>
      <c r="C121" s="3" t="s">
        <v>10</v>
      </c>
      <c r="D121" s="3"/>
      <c r="E121" s="3"/>
      <c r="F121" s="6"/>
    </row>
    <row r="122" spans="1:6" ht="31.5" x14ac:dyDescent="0.25">
      <c r="A122" s="12">
        <v>37</v>
      </c>
      <c r="B122" s="9" t="s">
        <v>44</v>
      </c>
      <c r="C122" s="3" t="s">
        <v>10</v>
      </c>
      <c r="D122" s="3"/>
      <c r="E122" s="3"/>
      <c r="F122" s="6"/>
    </row>
    <row r="123" spans="1:6" ht="47.25" x14ac:dyDescent="0.25">
      <c r="A123" s="12">
        <v>38</v>
      </c>
      <c r="B123" s="9" t="s">
        <v>45</v>
      </c>
      <c r="C123" s="3" t="s">
        <v>10</v>
      </c>
      <c r="D123" s="3"/>
      <c r="E123" s="3"/>
      <c r="F123" s="6"/>
    </row>
    <row r="124" spans="1:6" ht="15.75" x14ac:dyDescent="0.25">
      <c r="A124" s="12">
        <v>39</v>
      </c>
      <c r="B124" s="9" t="s">
        <v>28</v>
      </c>
      <c r="C124" s="3" t="s">
        <v>46</v>
      </c>
      <c r="D124" s="3"/>
      <c r="E124" s="3"/>
      <c r="F124" s="6"/>
    </row>
    <row r="125" spans="1:6" ht="15.75" x14ac:dyDescent="0.25">
      <c r="A125" s="12">
        <v>40</v>
      </c>
      <c r="B125" s="9" t="s">
        <v>29</v>
      </c>
      <c r="C125" s="3" t="s">
        <v>46</v>
      </c>
      <c r="D125" s="3"/>
      <c r="E125" s="3"/>
      <c r="F125" s="6"/>
    </row>
    <row r="126" spans="1:6" ht="31.5" x14ac:dyDescent="0.25">
      <c r="A126" s="12">
        <v>41</v>
      </c>
      <c r="B126" s="9" t="s">
        <v>30</v>
      </c>
      <c r="C126" s="3" t="s">
        <v>46</v>
      </c>
      <c r="D126" s="3"/>
      <c r="E126" s="3"/>
      <c r="F126" s="15"/>
    </row>
    <row r="127" spans="1:6" ht="15.75" x14ac:dyDescent="0.25">
      <c r="A127" s="12">
        <v>42</v>
      </c>
      <c r="B127" s="9" t="s">
        <v>31</v>
      </c>
      <c r="C127" s="3" t="s">
        <v>10</v>
      </c>
      <c r="D127" s="3"/>
      <c r="E127" s="3"/>
      <c r="F127" s="10"/>
    </row>
    <row r="128" spans="1:6" ht="31.5" x14ac:dyDescent="0.25">
      <c r="A128" s="12">
        <v>29</v>
      </c>
      <c r="B128" s="9" t="s">
        <v>33</v>
      </c>
      <c r="C128" s="13" t="s">
        <v>34</v>
      </c>
      <c r="D128" s="24"/>
      <c r="E128" s="24"/>
      <c r="F128" s="43" t="s">
        <v>51</v>
      </c>
    </row>
    <row r="129" spans="1:6" ht="15.75" x14ac:dyDescent="0.25">
      <c r="A129" s="12">
        <v>30</v>
      </c>
      <c r="B129" s="9" t="s">
        <v>2</v>
      </c>
      <c r="C129" s="13" t="s">
        <v>34</v>
      </c>
      <c r="D129" s="13"/>
      <c r="E129" s="13"/>
      <c r="F129" s="3" t="s">
        <v>52</v>
      </c>
    </row>
    <row r="130" spans="1:6" ht="15.75" x14ac:dyDescent="0.25">
      <c r="A130" s="51">
        <v>31</v>
      </c>
      <c r="B130" s="53" t="s">
        <v>37</v>
      </c>
      <c r="C130" s="55" t="s">
        <v>38</v>
      </c>
      <c r="D130" s="43"/>
      <c r="E130" s="43"/>
      <c r="F130" s="55"/>
    </row>
    <row r="131" spans="1:6" ht="15.75" x14ac:dyDescent="0.25">
      <c r="A131" s="52"/>
      <c r="B131" s="54"/>
      <c r="C131" s="56"/>
      <c r="D131" s="44"/>
      <c r="E131" s="44"/>
      <c r="F131" s="56"/>
    </row>
    <row r="132" spans="1:6" ht="15.75" x14ac:dyDescent="0.25">
      <c r="A132" s="12">
        <v>32</v>
      </c>
      <c r="B132" s="9" t="s">
        <v>39</v>
      </c>
      <c r="C132" s="3" t="s">
        <v>10</v>
      </c>
      <c r="D132" s="3"/>
      <c r="E132" s="3"/>
      <c r="F132" s="6"/>
    </row>
    <row r="133" spans="1:6" ht="15.75" x14ac:dyDescent="0.25">
      <c r="A133" s="12">
        <v>33</v>
      </c>
      <c r="B133" s="9" t="s">
        <v>40</v>
      </c>
      <c r="C133" s="3" t="s">
        <v>10</v>
      </c>
      <c r="D133" s="3"/>
      <c r="E133" s="3"/>
      <c r="F133" s="6"/>
    </row>
    <row r="134" spans="1:6" ht="15.75" x14ac:dyDescent="0.25">
      <c r="A134" s="12">
        <v>34</v>
      </c>
      <c r="B134" s="9" t="s">
        <v>41</v>
      </c>
      <c r="C134" s="3" t="s">
        <v>10</v>
      </c>
      <c r="D134" s="3"/>
      <c r="E134" s="3"/>
      <c r="F134" s="6"/>
    </row>
    <row r="135" spans="1:6" ht="31.5" x14ac:dyDescent="0.25">
      <c r="A135" s="12">
        <v>35</v>
      </c>
      <c r="B135" s="9" t="s">
        <v>42</v>
      </c>
      <c r="C135" s="3" t="s">
        <v>10</v>
      </c>
      <c r="D135" s="3"/>
      <c r="E135" s="3"/>
      <c r="F135" s="6"/>
    </row>
    <row r="136" spans="1:6" ht="31.5" x14ac:dyDescent="0.25">
      <c r="A136" s="12">
        <v>36</v>
      </c>
      <c r="B136" s="9" t="s">
        <v>43</v>
      </c>
      <c r="C136" s="3" t="s">
        <v>10</v>
      </c>
      <c r="D136" s="3"/>
      <c r="E136" s="3"/>
      <c r="F136" s="6"/>
    </row>
    <row r="137" spans="1:6" ht="31.5" x14ac:dyDescent="0.25">
      <c r="A137" s="12">
        <v>37</v>
      </c>
      <c r="B137" s="9" t="s">
        <v>44</v>
      </c>
      <c r="C137" s="3" t="s">
        <v>10</v>
      </c>
      <c r="D137" s="3"/>
      <c r="E137" s="3"/>
      <c r="F137" s="6"/>
    </row>
    <row r="138" spans="1:6" ht="47.25" x14ac:dyDescent="0.25">
      <c r="A138" s="12">
        <v>38</v>
      </c>
      <c r="B138" s="9" t="s">
        <v>45</v>
      </c>
      <c r="C138" s="3" t="s">
        <v>10</v>
      </c>
      <c r="D138" s="3"/>
      <c r="E138" s="3"/>
      <c r="F138" s="6"/>
    </row>
    <row r="139" spans="1:6" ht="15.75" x14ac:dyDescent="0.25">
      <c r="A139" s="12">
        <v>39</v>
      </c>
      <c r="B139" s="9" t="s">
        <v>28</v>
      </c>
      <c r="C139" s="3" t="s">
        <v>46</v>
      </c>
      <c r="D139" s="3"/>
      <c r="E139" s="3"/>
      <c r="F139" s="6"/>
    </row>
    <row r="140" spans="1:6" ht="15.75" x14ac:dyDescent="0.25">
      <c r="A140" s="12">
        <v>40</v>
      </c>
      <c r="B140" s="9" t="s">
        <v>29</v>
      </c>
      <c r="C140" s="3" t="s">
        <v>46</v>
      </c>
      <c r="D140" s="3"/>
      <c r="E140" s="3"/>
      <c r="F140" s="6"/>
    </row>
    <row r="141" spans="1:6" ht="31.5" x14ac:dyDescent="0.25">
      <c r="A141" s="12">
        <v>41</v>
      </c>
      <c r="B141" s="9" t="s">
        <v>30</v>
      </c>
      <c r="C141" s="3" t="s">
        <v>46</v>
      </c>
      <c r="D141" s="3"/>
      <c r="E141" s="3"/>
      <c r="F141" s="15"/>
    </row>
    <row r="142" spans="1:6" ht="15.75" x14ac:dyDescent="0.25">
      <c r="A142" s="12">
        <v>42</v>
      </c>
      <c r="B142" s="9" t="s">
        <v>31</v>
      </c>
      <c r="C142" s="3" t="s">
        <v>10</v>
      </c>
      <c r="D142" s="3"/>
      <c r="E142" s="3"/>
      <c r="F142" s="10"/>
    </row>
    <row r="143" spans="1:6" ht="15.75" x14ac:dyDescent="0.25">
      <c r="A143" s="57" t="s">
        <v>53</v>
      </c>
      <c r="B143" s="57"/>
      <c r="C143" s="57"/>
      <c r="D143" s="57"/>
      <c r="E143" s="57"/>
      <c r="F143" s="57"/>
    </row>
    <row r="144" spans="1:6" ht="31.5" x14ac:dyDescent="0.25">
      <c r="A144" s="3" t="s">
        <v>85</v>
      </c>
      <c r="B144" s="3" t="s">
        <v>54</v>
      </c>
      <c r="C144" s="3" t="s">
        <v>46</v>
      </c>
      <c r="D144" s="3"/>
      <c r="E144" s="3"/>
      <c r="F144" s="3"/>
    </row>
    <row r="145" spans="1:6" ht="15.75" x14ac:dyDescent="0.25">
      <c r="A145" s="3" t="s">
        <v>86</v>
      </c>
      <c r="B145" s="3" t="s">
        <v>55</v>
      </c>
      <c r="C145" s="3" t="s">
        <v>46</v>
      </c>
      <c r="D145" s="3"/>
      <c r="E145" s="3"/>
      <c r="F145" s="3"/>
    </row>
    <row r="146" spans="1:6" ht="47.25" x14ac:dyDescent="0.25">
      <c r="A146" s="3" t="s">
        <v>87</v>
      </c>
      <c r="B146" s="3" t="s">
        <v>56</v>
      </c>
      <c r="C146" s="3" t="s">
        <v>10</v>
      </c>
      <c r="D146" s="3"/>
      <c r="E146" s="3"/>
      <c r="F146" s="3"/>
    </row>
  </sheetData>
  <mergeCells count="26">
    <mergeCell ref="A143:F143"/>
    <mergeCell ref="A115:A116"/>
    <mergeCell ref="B115:B116"/>
    <mergeCell ref="C115:C116"/>
    <mergeCell ref="F115:F116"/>
    <mergeCell ref="A130:A131"/>
    <mergeCell ref="B130:B131"/>
    <mergeCell ref="C130:C131"/>
    <mergeCell ref="F130:F131"/>
    <mergeCell ref="A85:A86"/>
    <mergeCell ref="B85:B86"/>
    <mergeCell ref="C85:C86"/>
    <mergeCell ref="F85:F86"/>
    <mergeCell ref="A100:A101"/>
    <mergeCell ref="B100:B101"/>
    <mergeCell ref="C100:C101"/>
    <mergeCell ref="F100:F101"/>
    <mergeCell ref="A70:A71"/>
    <mergeCell ref="B70:B71"/>
    <mergeCell ref="C70:C71"/>
    <mergeCell ref="F70:F71"/>
    <mergeCell ref="A1:F5"/>
    <mergeCell ref="A11:F11"/>
    <mergeCell ref="A26:F26"/>
    <mergeCell ref="A56:F56"/>
    <mergeCell ref="A67:F6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15</vt:i4>
      </vt:variant>
    </vt:vector>
  </HeadingPairs>
  <TitlesOfParts>
    <vt:vector size="15" baseType="lpstr">
      <vt:lpstr>1</vt:lpstr>
      <vt:lpstr>4</vt:lpstr>
      <vt:lpstr>5</vt:lpstr>
      <vt:lpstr>6</vt:lpstr>
      <vt:lpstr>7</vt:lpstr>
      <vt:lpstr>8</vt:lpstr>
      <vt:lpstr>9</vt:lpstr>
      <vt:lpstr>10</vt:lpstr>
      <vt:lpstr>12</vt:lpstr>
      <vt:lpstr>13</vt:lpstr>
      <vt:lpstr>14</vt:lpstr>
      <vt:lpstr>15</vt:lpstr>
      <vt:lpstr>16</vt:lpstr>
      <vt:lpstr>18</vt:lpstr>
      <vt:lpstr>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2024-06-25T08:49:39Z</dcterms:modified>
</cp:coreProperties>
</file>