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5" activeTab="15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state="hidden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E28" i="23"/>
  <c r="E29" i="23" s="1"/>
  <c r="D28" i="23"/>
  <c r="D55" i="23" s="1"/>
  <c r="F16" i="23"/>
  <c r="F22" i="23" s="1"/>
  <c r="D45" i="22"/>
  <c r="D38" i="22"/>
  <c r="D32" i="22"/>
  <c r="E28" i="22"/>
  <c r="E29" i="22" s="1"/>
  <c r="D28" i="22"/>
  <c r="D55" i="22" s="1"/>
  <c r="F16" i="22"/>
  <c r="F22" i="22" s="1"/>
  <c r="F16" i="21"/>
  <c r="D45" i="21"/>
  <c r="D38" i="21"/>
  <c r="D32" i="21"/>
  <c r="E29" i="21"/>
  <c r="E30" i="21" s="1"/>
  <c r="E28" i="21"/>
  <c r="F28" i="21" s="1"/>
  <c r="D28" i="21"/>
  <c r="D55" i="21" s="1"/>
  <c r="F22" i="21"/>
  <c r="D45" i="20"/>
  <c r="D38" i="20"/>
  <c r="D32" i="20"/>
  <c r="E28" i="20"/>
  <c r="E29" i="20" s="1"/>
  <c r="D28" i="20"/>
  <c r="D55" i="20" s="1"/>
  <c r="F16" i="20"/>
  <c r="F22" i="20" s="1"/>
  <c r="F16" i="19"/>
  <c r="D45" i="19"/>
  <c r="D38" i="19"/>
  <c r="D32" i="19"/>
  <c r="E28" i="19"/>
  <c r="E29" i="19" s="1"/>
  <c r="D28" i="19"/>
  <c r="F22" i="19"/>
  <c r="F16" i="18"/>
  <c r="D45" i="18"/>
  <c r="D38" i="18"/>
  <c r="D32" i="18"/>
  <c r="E28" i="18"/>
  <c r="F28" i="18" s="1"/>
  <c r="D28" i="18"/>
  <c r="D55" i="18" s="1"/>
  <c r="F22" i="18"/>
  <c r="D45" i="17"/>
  <c r="D38" i="17"/>
  <c r="D32" i="17"/>
  <c r="E28" i="17"/>
  <c r="E29" i="17" s="1"/>
  <c r="D28" i="17"/>
  <c r="D55" i="17" s="1"/>
  <c r="F16" i="17"/>
  <c r="F22" i="17" s="1"/>
  <c r="F16" i="16"/>
  <c r="D45" i="16"/>
  <c r="D38" i="16"/>
  <c r="D32" i="16"/>
  <c r="E28" i="16"/>
  <c r="E29" i="16" s="1"/>
  <c r="D28" i="16"/>
  <c r="D55" i="16" s="1"/>
  <c r="F22" i="16"/>
  <c r="F16" i="15"/>
  <c r="D45" i="15"/>
  <c r="D38" i="15"/>
  <c r="D55" i="15" s="1"/>
  <c r="D32" i="15"/>
  <c r="E29" i="15"/>
  <c r="E30" i="15" s="1"/>
  <c r="E28" i="15"/>
  <c r="F28" i="15" s="1"/>
  <c r="D28" i="15"/>
  <c r="F22" i="15"/>
  <c r="F16" i="14"/>
  <c r="D45" i="14"/>
  <c r="D38" i="14"/>
  <c r="D32" i="14"/>
  <c r="E28" i="14"/>
  <c r="F28" i="14" s="1"/>
  <c r="D28" i="14"/>
  <c r="D55" i="14" s="1"/>
  <c r="F22" i="14"/>
  <c r="F16" i="13"/>
  <c r="F22" i="13" s="1"/>
  <c r="D45" i="13"/>
  <c r="D38" i="13"/>
  <c r="D32" i="13"/>
  <c r="E28" i="13"/>
  <c r="E29" i="13" s="1"/>
  <c r="D28" i="13"/>
  <c r="D55" i="13" s="1"/>
  <c r="D45" i="12"/>
  <c r="D38" i="12"/>
  <c r="D32" i="12"/>
  <c r="E28" i="12"/>
  <c r="F28" i="12" s="1"/>
  <c r="D28" i="12"/>
  <c r="D55" i="12" s="1"/>
  <c r="F16" i="12"/>
  <c r="F22" i="12" s="1"/>
  <c r="F16" i="10"/>
  <c r="D45" i="10"/>
  <c r="D38" i="10"/>
  <c r="D32" i="10"/>
  <c r="D55" i="10" s="1"/>
  <c r="E28" i="10"/>
  <c r="E29" i="10" s="1"/>
  <c r="D28" i="10"/>
  <c r="F22" i="10"/>
  <c r="F16" i="9"/>
  <c r="D45" i="9"/>
  <c r="D38" i="9"/>
  <c r="D32" i="9"/>
  <c r="E28" i="9"/>
  <c r="E29" i="9" s="1"/>
  <c r="D28" i="9"/>
  <c r="F22" i="9"/>
  <c r="D45" i="8"/>
  <c r="D38" i="8"/>
  <c r="D32" i="8"/>
  <c r="D55" i="8" s="1"/>
  <c r="E28" i="8"/>
  <c r="E29" i="8" s="1"/>
  <c r="D28" i="8"/>
  <c r="F16" i="8"/>
  <c r="F22" i="8" s="1"/>
  <c r="E30" i="23" l="1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D45" i="7"/>
  <c r="D38" i="7"/>
  <c r="D32" i="7"/>
  <c r="E28" i="7"/>
  <c r="E29" i="7" s="1"/>
  <c r="D28" i="7"/>
  <c r="D55" i="7" s="1"/>
  <c r="F16" i="7"/>
  <c r="F22" i="7" s="1"/>
  <c r="D45" i="6"/>
  <c r="D38" i="6"/>
  <c r="D55" i="6" s="1"/>
  <c r="D32" i="6"/>
  <c r="E29" i="6"/>
  <c r="E30" i="6" s="1"/>
  <c r="E28" i="6"/>
  <c r="F28" i="6" s="1"/>
  <c r="D28" i="6"/>
  <c r="F16" i="6"/>
  <c r="F22" i="6" s="1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16" i="5"/>
  <c r="F22" i="5" s="1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D45" i="2"/>
  <c r="D38" i="2"/>
  <c r="D32" i="2"/>
  <c r="E28" i="2"/>
  <c r="E29" i="2" s="1"/>
  <c r="D28" i="2"/>
  <c r="D55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D45" i="4"/>
  <c r="D38" i="4"/>
  <c r="D32" i="4"/>
  <c r="E28" i="4"/>
  <c r="E29" i="4" s="1"/>
  <c r="D28" i="4"/>
  <c r="D55" i="4" s="1"/>
  <c r="E28" i="3"/>
  <c r="E29" i="3" s="1"/>
  <c r="D45" i="3"/>
  <c r="D38" i="3"/>
  <c r="D32" i="3"/>
  <c r="F28" i="3"/>
  <c r="D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D55" i="3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F55" i="15" s="1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3" i="23" l="1"/>
  <c r="E54" i="23"/>
  <c r="F54" i="23" s="1"/>
  <c r="F53" i="22"/>
  <c r="E54" i="22"/>
  <c r="F54" i="22" s="1"/>
  <c r="F55" i="21"/>
  <c r="F24" i="21" s="1"/>
  <c r="F15" i="21"/>
  <c r="F25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15" i="15"/>
  <c r="F25" i="15" s="1"/>
  <c r="F24" i="15"/>
  <c r="F52" i="14"/>
  <c r="E53" i="14"/>
  <c r="F53" i="13"/>
  <c r="E54" i="13"/>
  <c r="F54" i="13" s="1"/>
  <c r="F52" i="12"/>
  <c r="E53" i="12"/>
  <c r="E54" i="10"/>
  <c r="F54" i="10" s="1"/>
  <c r="F53" i="10"/>
  <c r="F55" i="10" s="1"/>
  <c r="F53" i="9"/>
  <c r="E54" i="9"/>
  <c r="F54" i="9" s="1"/>
  <c r="E54" i="8"/>
  <c r="F54" i="8" s="1"/>
  <c r="F53" i="8"/>
  <c r="F55" i="8" s="1"/>
  <c r="E53" i="7"/>
  <c r="F52" i="7"/>
  <c r="E54" i="6"/>
  <c r="F54" i="6" s="1"/>
  <c r="F53" i="6"/>
  <c r="F55" i="6" s="1"/>
  <c r="F51" i="5"/>
  <c r="E52" i="5"/>
  <c r="E51" i="3"/>
  <c r="F50" i="3"/>
  <c r="E51" i="2"/>
  <c r="F50" i="2"/>
  <c r="F49" i="4"/>
  <c r="E50" i="4"/>
  <c r="F55" i="23" l="1"/>
  <c r="F55" i="22"/>
  <c r="F55" i="20"/>
  <c r="F55" i="19"/>
  <c r="E54" i="18"/>
  <c r="F54" i="18" s="1"/>
  <c r="F53" i="18"/>
  <c r="F55" i="18" s="1"/>
  <c r="F24" i="18" s="1"/>
  <c r="F15" i="18"/>
  <c r="F25" i="18" s="1"/>
  <c r="F55" i="17"/>
  <c r="F55" i="16"/>
  <c r="E54" i="14"/>
  <c r="F54" i="14" s="1"/>
  <c r="F53" i="14"/>
  <c r="F55" i="14" s="1"/>
  <c r="F24" i="14" s="1"/>
  <c r="F15" i="14"/>
  <c r="F25" i="14" s="1"/>
  <c r="F55" i="13"/>
  <c r="E54" i="12"/>
  <c r="F54" i="12" s="1"/>
  <c r="F53" i="12"/>
  <c r="F55" i="12" s="1"/>
  <c r="F24" i="12" s="1"/>
  <c r="F15" i="12"/>
  <c r="F25" i="12" s="1"/>
  <c r="F15" i="10"/>
  <c r="F25" i="10" s="1"/>
  <c r="F24" i="10"/>
  <c r="F55" i="9"/>
  <c r="F15" i="8"/>
  <c r="F25" i="8" s="1"/>
  <c r="F24" i="8"/>
  <c r="F53" i="7"/>
  <c r="E54" i="7"/>
  <c r="F54" i="7" s="1"/>
  <c r="F15" i="6"/>
  <c r="F25" i="6" s="1"/>
  <c r="F24" i="6"/>
  <c r="E53" i="5"/>
  <c r="F52" i="5"/>
  <c r="E52" i="3"/>
  <c r="F51" i="3"/>
  <c r="F51" i="2"/>
  <c r="E52" i="2"/>
  <c r="E51" i="4"/>
  <c r="F50" i="4"/>
  <c r="F15" i="23" l="1"/>
  <c r="F25" i="23" s="1"/>
  <c r="F24" i="23"/>
  <c r="F15" i="22"/>
  <c r="F25" i="22" s="1"/>
  <c r="F24" i="22"/>
  <c r="F15" i="20"/>
  <c r="F25" i="20" s="1"/>
  <c r="F24" i="20"/>
  <c r="F15" i="19"/>
  <c r="F25" i="19" s="1"/>
  <c r="F24" i="19"/>
  <c r="F15" i="17"/>
  <c r="F25" i="17" s="1"/>
  <c r="F24" i="17"/>
  <c r="F15" i="16"/>
  <c r="F25" i="16" s="1"/>
  <c r="F24" i="16"/>
  <c r="F15" i="13"/>
  <c r="F25" i="13" s="1"/>
  <c r="F24" i="13"/>
  <c r="F15" i="9"/>
  <c r="F25" i="9" s="1"/>
  <c r="F24" i="9"/>
  <c r="F55" i="7"/>
  <c r="F15" i="7"/>
  <c r="F25" i="7" s="1"/>
  <c r="F24" i="7"/>
  <c r="F53" i="5"/>
  <c r="E54" i="5"/>
  <c r="F54" i="5" s="1"/>
  <c r="F52" i="3"/>
  <c r="E53" i="3"/>
  <c r="E53" i="2"/>
  <c r="F52" i="2"/>
  <c r="F51" i="4"/>
  <c r="E52" i="4"/>
  <c r="F55" i="5" l="1"/>
  <c r="E54" i="3"/>
  <c r="F54" i="3" s="1"/>
  <c r="F53" i="3"/>
  <c r="F55" i="3" s="1"/>
  <c r="F15" i="3" s="1"/>
  <c r="F53" i="2"/>
  <c r="E54" i="2"/>
  <c r="F54" i="2" s="1"/>
  <c r="E53" i="4"/>
  <c r="F52" i="4"/>
  <c r="F15" i="5" l="1"/>
  <c r="F25" i="5" s="1"/>
  <c r="F24" i="5"/>
  <c r="F16" i="3"/>
  <c r="F22" i="3" s="1"/>
  <c r="F24" i="3" s="1"/>
  <c r="F25" i="3"/>
  <c r="F55" i="2"/>
  <c r="F15" i="2" s="1"/>
  <c r="F53" i="4"/>
  <c r="E54" i="4"/>
  <c r="F54" i="4" s="1"/>
  <c r="F16" i="2" l="1"/>
  <c r="F22" i="2" s="1"/>
  <c r="F24" i="2" s="1"/>
  <c r="F55" i="4"/>
  <c r="F15" i="4" s="1"/>
  <c r="F25" i="2" l="1"/>
  <c r="F16" i="4"/>
  <c r="F22" i="4" s="1"/>
  <c r="F24" i="4" s="1"/>
  <c r="F25" i="4" l="1"/>
</calcChain>
</file>

<file path=xl/sharedStrings.xml><?xml version="1.0" encoding="utf-8"?>
<sst xmlns="http://schemas.openxmlformats.org/spreadsheetml/2006/main" count="6720" uniqueCount="145">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</sst>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131</v>
      </c>
      <c r="B1" s="54"/>
      <c r="C1" s="54"/>
      <c r="D1" s="54"/>
      <c r="E1" s="54"/>
      <c r="F1" s="54"/>
      <c r="G1" s="46">
        <v>542.4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112732.41600000001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85689.25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85689.25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85689.25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-27043.166000000012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39679.72600000001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542.4</v>
      </c>
      <c r="F28" s="36">
        <f>SUM(E28*D28*12)</f>
        <v>29419.776000000002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542.4</v>
      </c>
      <c r="F29" s="36">
        <f t="shared" ref="F29:F54" si="0">SUM(E29*D29*12)</f>
        <v>19461.312000000002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542.4</v>
      </c>
      <c r="F30" s="36">
        <f t="shared" si="0"/>
        <v>9958.4639999999999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542.4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542.4</v>
      </c>
      <c r="F32" s="36">
        <f t="shared" si="0"/>
        <v>5011.7759999999998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542.4</v>
      </c>
      <c r="F33" s="36">
        <f t="shared" si="0"/>
        <v>846.14400000000001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542.4</v>
      </c>
      <c r="F34" s="36">
        <f t="shared" si="0"/>
        <v>1757.3760000000002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542.4</v>
      </c>
      <c r="F35" s="36">
        <f t="shared" si="0"/>
        <v>781.05599999999993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542.4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542.4</v>
      </c>
      <c r="F37" s="36">
        <f t="shared" si="0"/>
        <v>1627.1999999999998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542.4</v>
      </c>
      <c r="F38" s="36">
        <f t="shared" si="0"/>
        <v>8656.7040000000015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542.4</v>
      </c>
      <c r="F39" s="36">
        <f t="shared" si="0"/>
        <v>5727.7439999999997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542.4</v>
      </c>
      <c r="F40" s="36">
        <f t="shared" si="0"/>
        <v>1236.672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542.4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542.4</v>
      </c>
      <c r="F42" s="36">
        <f t="shared" si="0"/>
        <v>1236.672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542.4</v>
      </c>
      <c r="F43" s="36">
        <f t="shared" si="0"/>
        <v>455.61600000000004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542.4</v>
      </c>
      <c r="F44" s="36">
        <f t="shared" si="0"/>
        <v>18029.375999999997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542.4</v>
      </c>
      <c r="F45" s="36">
        <f t="shared" si="0"/>
        <v>22520.448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542.4</v>
      </c>
      <c r="F46" s="36">
        <f t="shared" si="0"/>
        <v>14579.712000000001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542.4</v>
      </c>
      <c r="F47" s="36">
        <f t="shared" si="0"/>
        <v>6118.271999999999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542.4</v>
      </c>
      <c r="F48" s="36">
        <f t="shared" si="0"/>
        <v>1822.4640000000002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542.4</v>
      </c>
      <c r="F49" s="36">
        <f t="shared" si="0"/>
        <v>11911.103999999999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542.4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542.4</v>
      </c>
      <c r="F51" s="36">
        <f t="shared" si="0"/>
        <v>1171.5839999999998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542.4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542.4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542.4</v>
      </c>
      <c r="F54" s="36">
        <f t="shared" si="0"/>
        <v>16011.647999999997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112732.41600000001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B25" sqref="B2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213.9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2252.36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43507.26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40253.360000000001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40253.360000000001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40253.360000000001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-3253.9000000000015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5506.260000000002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</v>
      </c>
      <c r="F28" s="36">
        <f>SUM(E28*D28*12)</f>
        <v>11601.936000000002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</v>
      </c>
      <c r="F29" s="36">
        <f t="shared" ref="F29:F54" si="0">SUM(E29*D29*12)</f>
        <v>7674.732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</v>
      </c>
      <c r="F30" s="36">
        <f t="shared" si="0"/>
        <v>3927.2039999999997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</v>
      </c>
      <c r="F32" s="36">
        <f t="shared" si="0"/>
        <v>1026.72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</v>
      </c>
      <c r="F33" s="36">
        <f t="shared" si="0"/>
        <v>333.68400000000003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</v>
      </c>
      <c r="F34" s="36">
        <f t="shared" si="0"/>
        <v>693.03600000000006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</v>
      </c>
      <c r="F38" s="36">
        <f t="shared" si="0"/>
        <v>3413.8440000000001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</v>
      </c>
      <c r="F39" s="36">
        <f t="shared" si="0"/>
        <v>2258.7840000000001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</v>
      </c>
      <c r="F40" s="36">
        <f t="shared" si="0"/>
        <v>487.69200000000001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</v>
      </c>
      <c r="F42" s="36">
        <f t="shared" si="0"/>
        <v>487.69200000000001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</v>
      </c>
      <c r="F43" s="36">
        <f t="shared" si="0"/>
        <v>179.67600000000004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</v>
      </c>
      <c r="F44" s="36">
        <f t="shared" si="0"/>
        <v>7110.0360000000001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</v>
      </c>
      <c r="F45" s="36">
        <f t="shared" si="0"/>
        <v>8881.1280000000006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</v>
      </c>
      <c r="F46" s="36">
        <f t="shared" si="0"/>
        <v>5749.6320000000014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</v>
      </c>
      <c r="F47" s="36">
        <f t="shared" si="0"/>
        <v>2412.7919999999999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</v>
      </c>
      <c r="F48" s="36">
        <f t="shared" si="0"/>
        <v>718.70400000000018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</v>
      </c>
      <c r="F49" s="36">
        <f t="shared" si="0"/>
        <v>4697.2440000000006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</v>
      </c>
      <c r="F51" s="36">
        <f t="shared" si="0"/>
        <v>462.024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</v>
      </c>
      <c r="F54" s="36">
        <f t="shared" si="0"/>
        <v>6314.3279999999995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43507.26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134</v>
      </c>
      <c r="B1" s="54"/>
      <c r="C1" s="54"/>
      <c r="D1" s="54"/>
      <c r="E1" s="54"/>
      <c r="F1" s="54"/>
      <c r="G1" s="46">
        <v>210.7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1925.36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42856.38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39869.360000000001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39869.360000000001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39869.360000000001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-2987.0199999999968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4912.3799999999974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210.7</v>
      </c>
      <c r="F28" s="36">
        <f>SUM(E28*D28*12)</f>
        <v>11428.368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210.7</v>
      </c>
      <c r="F29" s="36">
        <f t="shared" ref="F29:F54" si="0">SUM(E29*D29*12)</f>
        <v>7559.9160000000011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210.7</v>
      </c>
      <c r="F30" s="36">
        <f t="shared" si="0"/>
        <v>3868.4519999999998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210.7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210.7</v>
      </c>
      <c r="F32" s="36">
        <f t="shared" si="0"/>
        <v>1011.36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210.7</v>
      </c>
      <c r="F33" s="36">
        <f t="shared" si="0"/>
        <v>328.69200000000001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210.7</v>
      </c>
      <c r="F34" s="36">
        <f t="shared" si="0"/>
        <v>682.66800000000001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210.7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210.7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210.7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210.7</v>
      </c>
      <c r="F38" s="36">
        <f t="shared" si="0"/>
        <v>3362.7719999999999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210.7</v>
      </c>
      <c r="F39" s="36">
        <f t="shared" si="0"/>
        <v>2224.9920000000002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210.7</v>
      </c>
      <c r="F40" s="36">
        <f t="shared" si="0"/>
        <v>480.39600000000002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210.7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210.7</v>
      </c>
      <c r="F42" s="36">
        <f t="shared" si="0"/>
        <v>480.39600000000002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210.7</v>
      </c>
      <c r="F43" s="36">
        <f t="shared" si="0"/>
        <v>176.988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210.7</v>
      </c>
      <c r="F44" s="36">
        <f t="shared" si="0"/>
        <v>7003.6679999999997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210.7</v>
      </c>
      <c r="F45" s="36">
        <f t="shared" si="0"/>
        <v>8748.2639999999992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210.7</v>
      </c>
      <c r="F46" s="36">
        <f t="shared" si="0"/>
        <v>5663.616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210.7</v>
      </c>
      <c r="F47" s="36">
        <f t="shared" si="0"/>
        <v>2376.6959999999995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210.7</v>
      </c>
      <c r="F48" s="36">
        <f t="shared" si="0"/>
        <v>707.952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210.7</v>
      </c>
      <c r="F49" s="36">
        <f t="shared" si="0"/>
        <v>4626.9719999999998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210.7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210.7</v>
      </c>
      <c r="F51" s="36">
        <f t="shared" si="0"/>
        <v>455.11199999999997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210.7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210.7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210.7</v>
      </c>
      <c r="F54" s="36">
        <f t="shared" si="0"/>
        <v>6219.8639999999996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42856.38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135</v>
      </c>
      <c r="B1" s="54"/>
      <c r="C1" s="54"/>
      <c r="D1" s="54"/>
      <c r="E1" s="54"/>
      <c r="F1" s="54"/>
      <c r="G1" s="46">
        <v>529.6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8964.35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107720.64000000001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102658.36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102658.36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102658.36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-5062.2800000000134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14026.630000000019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529.6</v>
      </c>
      <c r="F28" s="36">
        <f>SUM(E28*D28*12)</f>
        <v>28725.504000000004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529.6</v>
      </c>
      <c r="F29" s="36">
        <f t="shared" ref="F29:F54" si="0">SUM(E29*D29*12)</f>
        <v>19002.048000000003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529.6</v>
      </c>
      <c r="F30" s="36">
        <f t="shared" si="0"/>
        <v>9723.4560000000001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529.6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529.6</v>
      </c>
      <c r="F32" s="36">
        <f t="shared" si="0"/>
        <v>2542.0800000000004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529.6</v>
      </c>
      <c r="F33" s="36">
        <f t="shared" si="0"/>
        <v>826.17599999999993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529.6</v>
      </c>
      <c r="F34" s="36">
        <f t="shared" si="0"/>
        <v>1715.9040000000002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529.6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529.6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529.6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529.6</v>
      </c>
      <c r="F38" s="36">
        <f t="shared" si="0"/>
        <v>8452.4160000000011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529.6</v>
      </c>
      <c r="F39" s="36">
        <f t="shared" si="0"/>
        <v>5592.576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529.6</v>
      </c>
      <c r="F40" s="36">
        <f t="shared" si="0"/>
        <v>1207.4880000000001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529.6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529.6</v>
      </c>
      <c r="F42" s="36">
        <f t="shared" si="0"/>
        <v>1207.4880000000001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529.6</v>
      </c>
      <c r="F43" s="36">
        <f t="shared" si="0"/>
        <v>444.86400000000003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529.6</v>
      </c>
      <c r="F44" s="36">
        <f t="shared" si="0"/>
        <v>17603.903999999999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529.6</v>
      </c>
      <c r="F45" s="36">
        <f t="shared" si="0"/>
        <v>21988.992000000002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529.6</v>
      </c>
      <c r="F46" s="36">
        <f t="shared" si="0"/>
        <v>14235.648000000001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529.6</v>
      </c>
      <c r="F47" s="36">
        <f t="shared" si="0"/>
        <v>5973.8879999999999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529.6</v>
      </c>
      <c r="F48" s="36">
        <f t="shared" si="0"/>
        <v>1779.4560000000001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529.6</v>
      </c>
      <c r="F49" s="36">
        <f t="shared" si="0"/>
        <v>11630.016000000001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529.6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529.6</v>
      </c>
      <c r="F51" s="36">
        <f t="shared" si="0"/>
        <v>1143.9360000000001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529.6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529.6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529.6</v>
      </c>
      <c r="F54" s="36">
        <f t="shared" si="0"/>
        <v>15633.792000000001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107720.64000000001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136</v>
      </c>
      <c r="B1" s="54"/>
      <c r="C1" s="54"/>
      <c r="D1" s="54"/>
      <c r="E1" s="54"/>
      <c r="F1" s="54"/>
      <c r="G1" s="46">
        <v>215.6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31288.85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43853.040000000008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39996.949999999997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39996.949999999997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39996.949999999997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-3856.0900000000111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35144.940000000017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215.6</v>
      </c>
      <c r="F28" s="36">
        <f>SUM(E28*D28*12)</f>
        <v>11694.144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215.6</v>
      </c>
      <c r="F29" s="36">
        <f t="shared" ref="F29:F54" si="0">SUM(E29*D29*12)</f>
        <v>7735.7280000000001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215.6</v>
      </c>
      <c r="F30" s="36">
        <f t="shared" si="0"/>
        <v>3958.4160000000002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215.6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215.6</v>
      </c>
      <c r="F32" s="36">
        <f t="shared" si="0"/>
        <v>1034.8800000000001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215.6</v>
      </c>
      <c r="F33" s="36">
        <f t="shared" si="0"/>
        <v>336.33600000000001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215.6</v>
      </c>
      <c r="F34" s="36">
        <f t="shared" si="0"/>
        <v>698.5440000000001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215.6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215.6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215.6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215.6</v>
      </c>
      <c r="F38" s="36">
        <f t="shared" si="0"/>
        <v>3440.9759999999997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215.6</v>
      </c>
      <c r="F39" s="36">
        <f t="shared" si="0"/>
        <v>2276.7359999999999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215.6</v>
      </c>
      <c r="F40" s="36">
        <f t="shared" si="0"/>
        <v>491.56799999999998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215.6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215.6</v>
      </c>
      <c r="F42" s="36">
        <f t="shared" si="0"/>
        <v>491.56799999999998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215.6</v>
      </c>
      <c r="F43" s="36">
        <f t="shared" si="0"/>
        <v>181.10400000000001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215.6</v>
      </c>
      <c r="F44" s="36">
        <f t="shared" si="0"/>
        <v>7166.5439999999999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215.6</v>
      </c>
      <c r="F45" s="36">
        <f t="shared" si="0"/>
        <v>8951.7119999999995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215.6</v>
      </c>
      <c r="F46" s="36">
        <f t="shared" si="0"/>
        <v>5795.3280000000004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215.6</v>
      </c>
      <c r="F47" s="36">
        <f t="shared" si="0"/>
        <v>2431.9679999999998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215.6</v>
      </c>
      <c r="F48" s="36">
        <f t="shared" si="0"/>
        <v>724.41600000000005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215.6</v>
      </c>
      <c r="F49" s="36">
        <f t="shared" si="0"/>
        <v>4734.576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215.6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215.6</v>
      </c>
      <c r="F51" s="36">
        <f t="shared" si="0"/>
        <v>465.69600000000003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215.6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215.6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215.6</v>
      </c>
      <c r="F54" s="36">
        <f t="shared" si="0"/>
        <v>6364.5119999999997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43853.040000000008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137</v>
      </c>
      <c r="B1" s="54"/>
      <c r="C1" s="54"/>
      <c r="D1" s="54"/>
      <c r="E1" s="54"/>
      <c r="F1" s="54"/>
      <c r="G1" s="46">
        <v>860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17484.55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174924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161287.74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161287.74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161287.74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-13636.260000000009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31120.809999999998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860</v>
      </c>
      <c r="F28" s="36">
        <f>SUM(E28*D28*12)</f>
        <v>46646.400000000001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860</v>
      </c>
      <c r="F29" s="36">
        <f t="shared" ref="F29:F54" si="0">SUM(E29*D29*12)</f>
        <v>30856.800000000003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860</v>
      </c>
      <c r="F30" s="36">
        <f t="shared" si="0"/>
        <v>15789.599999999999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860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860</v>
      </c>
      <c r="F32" s="36">
        <f t="shared" si="0"/>
        <v>4128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860</v>
      </c>
      <c r="F33" s="36">
        <f t="shared" si="0"/>
        <v>1341.6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860</v>
      </c>
      <c r="F34" s="36">
        <f t="shared" si="0"/>
        <v>2786.4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860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860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860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860</v>
      </c>
      <c r="F38" s="36">
        <f t="shared" si="0"/>
        <v>13725.599999999999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860</v>
      </c>
      <c r="F39" s="36">
        <f t="shared" si="0"/>
        <v>9081.5999999999985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860</v>
      </c>
      <c r="F40" s="36">
        <f t="shared" si="0"/>
        <v>1960.8000000000002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860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860</v>
      </c>
      <c r="F42" s="36">
        <f t="shared" si="0"/>
        <v>1960.8000000000002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860</v>
      </c>
      <c r="F43" s="36">
        <f t="shared" si="0"/>
        <v>722.40000000000009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860</v>
      </c>
      <c r="F44" s="36">
        <f t="shared" si="0"/>
        <v>28586.399999999998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860</v>
      </c>
      <c r="F45" s="36">
        <f t="shared" si="0"/>
        <v>35707.199999999997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860</v>
      </c>
      <c r="F46" s="36">
        <f t="shared" si="0"/>
        <v>23116.800000000003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860</v>
      </c>
      <c r="F47" s="36">
        <f t="shared" si="0"/>
        <v>9700.7999999999993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860</v>
      </c>
      <c r="F48" s="36">
        <f t="shared" si="0"/>
        <v>2889.6000000000004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860</v>
      </c>
      <c r="F49" s="36">
        <f t="shared" si="0"/>
        <v>18885.599999999999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860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860</v>
      </c>
      <c r="F51" s="36">
        <f t="shared" si="0"/>
        <v>1857.6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860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860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860</v>
      </c>
      <c r="F54" s="36">
        <f t="shared" si="0"/>
        <v>25387.199999999997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174924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B14" sqref="B1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138</v>
      </c>
      <c r="B1" s="54"/>
      <c r="C1" s="54"/>
      <c r="D1" s="54"/>
      <c r="E1" s="54"/>
      <c r="F1" s="54"/>
      <c r="G1" s="46">
        <v>1361.5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89209.66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276929.09999999998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229889.26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229889.26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229889.26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-47039.839999999967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136249.5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1361.5</v>
      </c>
      <c r="F28" s="36">
        <f>SUM(E28*D28*12)</f>
        <v>73847.760000000009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1361.5</v>
      </c>
      <c r="F29" s="36">
        <f t="shared" ref="F29:F54" si="0">SUM(E29*D29*12)</f>
        <v>48850.62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1361.5</v>
      </c>
      <c r="F30" s="36">
        <f t="shared" si="0"/>
        <v>24997.140000000003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1361.5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1361.5</v>
      </c>
      <c r="F32" s="36">
        <f t="shared" si="0"/>
        <v>6535.2000000000007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1361.5</v>
      </c>
      <c r="F33" s="36">
        <f t="shared" si="0"/>
        <v>2123.94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1361.5</v>
      </c>
      <c r="F34" s="36">
        <f t="shared" si="0"/>
        <v>4411.26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1361.5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1361.5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1361.5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1361.5</v>
      </c>
      <c r="F38" s="36">
        <f t="shared" si="0"/>
        <v>21729.54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1361.5</v>
      </c>
      <c r="F39" s="36">
        <f t="shared" si="0"/>
        <v>14377.440000000002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1361.5</v>
      </c>
      <c r="F40" s="36">
        <f t="shared" si="0"/>
        <v>3104.2200000000003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1361.5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1361.5</v>
      </c>
      <c r="F42" s="36">
        <f t="shared" si="0"/>
        <v>3104.2200000000003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1361.5</v>
      </c>
      <c r="F43" s="36">
        <f t="shared" si="0"/>
        <v>1143.6600000000001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1361.5</v>
      </c>
      <c r="F44" s="36">
        <f t="shared" si="0"/>
        <v>45256.26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1361.5</v>
      </c>
      <c r="F45" s="36">
        <f t="shared" si="0"/>
        <v>56529.479999999996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1361.5</v>
      </c>
      <c r="F46" s="36">
        <f t="shared" si="0"/>
        <v>36597.120000000003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1361.5</v>
      </c>
      <c r="F47" s="36">
        <f t="shared" si="0"/>
        <v>15357.72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1361.5</v>
      </c>
      <c r="F48" s="36">
        <f t="shared" si="0"/>
        <v>4574.6400000000003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1361.5</v>
      </c>
      <c r="F49" s="36">
        <f t="shared" si="0"/>
        <v>29898.54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1361.5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1361.5</v>
      </c>
      <c r="F51" s="36">
        <f t="shared" si="0"/>
        <v>2940.84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1361.5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1361.5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1361.5</v>
      </c>
      <c r="F54" s="36">
        <f t="shared" si="0"/>
        <v>40191.479999999996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276929.09999999998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22" sqref="F22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139</v>
      </c>
      <c r="B1" s="54"/>
      <c r="C1" s="54"/>
      <c r="D1" s="54"/>
      <c r="E1" s="54"/>
      <c r="F1" s="54"/>
      <c r="G1" s="46">
        <v>213.95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43517.430000000008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39865.879999999997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39865.879999999997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39865.879999999997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-3651.5500000000102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8152.3100000000122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213.95</v>
      </c>
      <c r="F28" s="36">
        <f>SUM(E28*D28*12)</f>
        <v>11604.648000000001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213.95</v>
      </c>
      <c r="F29" s="36">
        <f t="shared" ref="F29:F54" si="0">SUM(E29*D29*12)</f>
        <v>7676.5259999999998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213.95</v>
      </c>
      <c r="F30" s="36">
        <f t="shared" si="0"/>
        <v>3928.1220000000003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213.95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213.95</v>
      </c>
      <c r="F32" s="36">
        <f t="shared" si="0"/>
        <v>1026.96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213.95</v>
      </c>
      <c r="F33" s="36">
        <f t="shared" si="0"/>
        <v>333.762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213.95</v>
      </c>
      <c r="F34" s="36">
        <f t="shared" si="0"/>
        <v>693.19799999999998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213.95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213.95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213.95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213.95</v>
      </c>
      <c r="F38" s="36">
        <f t="shared" si="0"/>
        <v>3414.6419999999998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213.95</v>
      </c>
      <c r="F39" s="36">
        <f t="shared" si="0"/>
        <v>2259.3119999999999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213.95</v>
      </c>
      <c r="F40" s="36">
        <f t="shared" si="0"/>
        <v>487.80600000000004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213.95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213.95</v>
      </c>
      <c r="F42" s="36">
        <f t="shared" si="0"/>
        <v>487.80600000000004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213.95</v>
      </c>
      <c r="F43" s="36">
        <f t="shared" si="0"/>
        <v>179.71800000000002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213.95</v>
      </c>
      <c r="F44" s="36">
        <f t="shared" si="0"/>
        <v>7111.6979999999994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213.95</v>
      </c>
      <c r="F45" s="36">
        <f t="shared" si="0"/>
        <v>8883.2039999999997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213.95</v>
      </c>
      <c r="F46" s="36">
        <f t="shared" si="0"/>
        <v>5750.9760000000006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213.95</v>
      </c>
      <c r="F47" s="36">
        <f t="shared" si="0"/>
        <v>2413.3559999999998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213.95</v>
      </c>
      <c r="F48" s="36">
        <f t="shared" si="0"/>
        <v>718.87200000000007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213.95</v>
      </c>
      <c r="F49" s="36">
        <f t="shared" si="0"/>
        <v>4698.3420000000006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213.95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213.95</v>
      </c>
      <c r="F51" s="36">
        <f t="shared" si="0"/>
        <v>462.13199999999995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213.95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213.95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213.95</v>
      </c>
      <c r="F54" s="36">
        <f t="shared" si="0"/>
        <v>6315.8040000000001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43517.430000000008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140</v>
      </c>
      <c r="B1" s="54"/>
      <c r="C1" s="54"/>
      <c r="D1" s="54"/>
      <c r="E1" s="54"/>
      <c r="F1" s="54"/>
      <c r="G1" s="46">
        <v>523.6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4500.76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107254.224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88956.99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88956.99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88956.99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-18297.233999999997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22797.993999999992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523.6</v>
      </c>
      <c r="F28" s="36">
        <f>SUM(E28*D28*12)</f>
        <v>28400.064000000006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523.6</v>
      </c>
      <c r="F29" s="36">
        <f t="shared" ref="F29:F54" si="0">SUM(E29*D29*12)</f>
        <v>18786.768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523.6</v>
      </c>
      <c r="F30" s="36">
        <f t="shared" si="0"/>
        <v>9613.2960000000003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523.6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523.6</v>
      </c>
      <c r="F32" s="36">
        <f t="shared" si="0"/>
        <v>3267.2640000000006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523.6</v>
      </c>
      <c r="F33" s="36">
        <f t="shared" si="0"/>
        <v>816.81600000000014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523.6</v>
      </c>
      <c r="F34" s="36">
        <f t="shared" si="0"/>
        <v>1696.4640000000002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523.6</v>
      </c>
      <c r="F35" s="36">
        <f t="shared" si="0"/>
        <v>753.98400000000004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523.6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523.6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523.6</v>
      </c>
      <c r="F38" s="36">
        <f t="shared" si="0"/>
        <v>8356.6560000000009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523.6</v>
      </c>
      <c r="F39" s="36">
        <f t="shared" si="0"/>
        <v>5529.2160000000003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523.6</v>
      </c>
      <c r="F40" s="36">
        <f t="shared" si="0"/>
        <v>1193.808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523.6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523.6</v>
      </c>
      <c r="F42" s="36">
        <f t="shared" si="0"/>
        <v>1193.808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523.6</v>
      </c>
      <c r="F43" s="36">
        <f t="shared" si="0"/>
        <v>439.82400000000007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523.6</v>
      </c>
      <c r="F44" s="36">
        <f t="shared" si="0"/>
        <v>17404.464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523.6</v>
      </c>
      <c r="F45" s="36">
        <f t="shared" si="0"/>
        <v>21739.871999999999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523.6</v>
      </c>
      <c r="F46" s="36">
        <f t="shared" si="0"/>
        <v>14074.368000000002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523.6</v>
      </c>
      <c r="F47" s="36">
        <f t="shared" si="0"/>
        <v>5906.2079999999996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523.6</v>
      </c>
      <c r="F48" s="36">
        <f t="shared" si="0"/>
        <v>1759.2960000000003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523.6</v>
      </c>
      <c r="F49" s="36">
        <f t="shared" si="0"/>
        <v>11498.256000000001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523.6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523.6</v>
      </c>
      <c r="F51" s="36">
        <f t="shared" si="0"/>
        <v>1130.9760000000001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523.6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523.6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523.6</v>
      </c>
      <c r="F54" s="36">
        <f t="shared" si="0"/>
        <v>15456.672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107254.224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141</v>
      </c>
      <c r="B1" s="54"/>
      <c r="C1" s="54"/>
      <c r="D1" s="54"/>
      <c r="E1" s="54"/>
      <c r="F1" s="54"/>
      <c r="G1" s="46">
        <v>1250.5999999999999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83445.850000000006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254372.04000000004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235989.99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235989.99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235989.99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-18382.050000000047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101827.90000000002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1250.5999999999999</v>
      </c>
      <c r="F28" s="36">
        <f>SUM(E28*D28*12)</f>
        <v>67832.544000000009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1250.5999999999999</v>
      </c>
      <c r="F29" s="36">
        <f t="shared" ref="F29:F54" si="0">SUM(E29*D29*12)</f>
        <v>44871.527999999998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1250.5999999999999</v>
      </c>
      <c r="F30" s="36">
        <f t="shared" si="0"/>
        <v>22961.016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1250.5999999999999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1250.5999999999999</v>
      </c>
      <c r="F32" s="36">
        <f t="shared" si="0"/>
        <v>6002.88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1250.5999999999999</v>
      </c>
      <c r="F33" s="36">
        <f t="shared" si="0"/>
        <v>1950.9360000000001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1250.5999999999999</v>
      </c>
      <c r="F34" s="36">
        <f t="shared" si="0"/>
        <v>4051.9439999999995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1250.5999999999999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1250.5999999999999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1250.5999999999999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1250.5999999999999</v>
      </c>
      <c r="F38" s="36">
        <f t="shared" si="0"/>
        <v>19959.576000000001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1250.5999999999999</v>
      </c>
      <c r="F39" s="36">
        <f t="shared" si="0"/>
        <v>13206.335999999999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1250.5999999999999</v>
      </c>
      <c r="F40" s="36">
        <f t="shared" si="0"/>
        <v>2851.3679999999995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1250.5999999999999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1250.5999999999999</v>
      </c>
      <c r="F42" s="36">
        <f t="shared" si="0"/>
        <v>2851.3679999999995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1250.5999999999999</v>
      </c>
      <c r="F43" s="36">
        <f t="shared" si="0"/>
        <v>1050.5039999999999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1250.5999999999999</v>
      </c>
      <c r="F44" s="36">
        <f t="shared" si="0"/>
        <v>41569.943999999996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1250.5999999999999</v>
      </c>
      <c r="F45" s="36">
        <f t="shared" si="0"/>
        <v>51924.911999999997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1250.5999999999999</v>
      </c>
      <c r="F46" s="36">
        <f t="shared" si="0"/>
        <v>33616.127999999997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1250.5999999999999</v>
      </c>
      <c r="F47" s="36">
        <f t="shared" si="0"/>
        <v>14106.767999999998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1250.5999999999999</v>
      </c>
      <c r="F48" s="36">
        <f t="shared" si="0"/>
        <v>4202.0159999999996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1250.5999999999999</v>
      </c>
      <c r="F49" s="36">
        <f t="shared" si="0"/>
        <v>27463.175999999999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1250.5999999999999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1250.5999999999999</v>
      </c>
      <c r="F51" s="36">
        <f t="shared" si="0"/>
        <v>2701.2959999999998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1250.5999999999999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1250.5999999999999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1250.5999999999999</v>
      </c>
      <c r="F54" s="36">
        <f t="shared" si="0"/>
        <v>36917.712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254372.04000000004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142</v>
      </c>
      <c r="B1" s="54"/>
      <c r="C1" s="54"/>
      <c r="D1" s="54"/>
      <c r="E1" s="54"/>
      <c r="F1" s="54"/>
      <c r="G1" s="46">
        <v>1865.9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58074.400000000001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387808.65600000002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352896.85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352896.85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352896.85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-34911.806000000041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92986.206000000064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1865.9</v>
      </c>
      <c r="F28" s="36">
        <f>SUM(E28*D28*12)</f>
        <v>101206.416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1865.9</v>
      </c>
      <c r="F29" s="36">
        <f t="shared" ref="F29:F54" si="0">SUM(E29*D29*12)</f>
        <v>66948.492000000013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1865.9</v>
      </c>
      <c r="F30" s="36">
        <f t="shared" si="0"/>
        <v>34257.923999999999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1865.9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1865.9</v>
      </c>
      <c r="F32" s="36">
        <f t="shared" si="0"/>
        <v>17240.916000000001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1865.9</v>
      </c>
      <c r="F33" s="36">
        <f t="shared" si="0"/>
        <v>2910.8040000000001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1865.9</v>
      </c>
      <c r="F34" s="36">
        <f t="shared" si="0"/>
        <v>6045.5160000000005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1865.9</v>
      </c>
      <c r="F35" s="36">
        <f t="shared" si="0"/>
        <v>2686.8960000000002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1865.9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1865.9</v>
      </c>
      <c r="F37" s="36">
        <f t="shared" si="0"/>
        <v>5597.7000000000007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1865.9</v>
      </c>
      <c r="F38" s="36">
        <f t="shared" si="0"/>
        <v>29779.764000000003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1865.9</v>
      </c>
      <c r="F39" s="36">
        <f t="shared" si="0"/>
        <v>19703.904000000002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1865.9</v>
      </c>
      <c r="F40" s="36">
        <f t="shared" si="0"/>
        <v>4254.2520000000004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1865.9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1865.9</v>
      </c>
      <c r="F42" s="36">
        <f t="shared" si="0"/>
        <v>4254.2520000000004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1865.9</v>
      </c>
      <c r="F43" s="36">
        <f t="shared" si="0"/>
        <v>1567.3560000000002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1865.9</v>
      </c>
      <c r="F44" s="36">
        <f t="shared" si="0"/>
        <v>62022.516000000003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1865.9</v>
      </c>
      <c r="F45" s="36">
        <f t="shared" si="0"/>
        <v>77472.168000000005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1865.9</v>
      </c>
      <c r="F46" s="36">
        <f t="shared" si="0"/>
        <v>50155.392000000007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1865.9</v>
      </c>
      <c r="F47" s="36">
        <f t="shared" si="0"/>
        <v>21047.351999999999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1865.9</v>
      </c>
      <c r="F48" s="36">
        <f t="shared" si="0"/>
        <v>6269.4240000000009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1865.9</v>
      </c>
      <c r="F49" s="36">
        <f t="shared" si="0"/>
        <v>40975.164000000004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1865.9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1865.9</v>
      </c>
      <c r="F51" s="36">
        <f t="shared" si="0"/>
        <v>4030.3440000000001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1865.9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1865.9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1865.9</v>
      </c>
      <c r="F54" s="36">
        <f t="shared" si="0"/>
        <v>55081.368000000002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387808.65600000002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132</v>
      </c>
      <c r="B1" s="54"/>
      <c r="C1" s="54"/>
      <c r="D1" s="54"/>
      <c r="E1" s="54"/>
      <c r="F1" s="54"/>
      <c r="G1" s="46">
        <v>541.6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12636.56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110941.34400000001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79856.36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79856.36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79856.36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-31084.984000000011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43721.544000000009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541.6</v>
      </c>
      <c r="F28" s="36">
        <f>SUM(E28*D28*12)</f>
        <v>29376.384000000002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541.6</v>
      </c>
      <c r="F29" s="36">
        <f t="shared" ref="F29:F54" si="0">SUM(E29*D29*12)</f>
        <v>19432.608000000004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541.6</v>
      </c>
      <c r="F30" s="36">
        <f t="shared" si="0"/>
        <v>9943.7759999999998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541.6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0.52</v>
      </c>
      <c r="E32" s="35">
        <f t="shared" si="1"/>
        <v>541.6</v>
      </c>
      <c r="F32" s="36">
        <f t="shared" si="0"/>
        <v>3379.5839999999998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541.6</v>
      </c>
      <c r="F33" s="36">
        <f t="shared" si="0"/>
        <v>844.89599999999996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541.6</v>
      </c>
      <c r="F34" s="36">
        <f t="shared" si="0"/>
        <v>1754.7840000000003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541.6</v>
      </c>
      <c r="F35" s="36">
        <f t="shared" si="0"/>
        <v>779.904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541.6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541.6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541.6</v>
      </c>
      <c r="F38" s="36">
        <f t="shared" si="0"/>
        <v>8643.9360000000015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541.6</v>
      </c>
      <c r="F39" s="36">
        <f t="shared" si="0"/>
        <v>5719.2960000000003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541.6</v>
      </c>
      <c r="F40" s="36">
        <f t="shared" si="0"/>
        <v>1234.8480000000002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541.6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541.6</v>
      </c>
      <c r="F42" s="36">
        <f t="shared" si="0"/>
        <v>1234.8480000000002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541.6</v>
      </c>
      <c r="F43" s="36">
        <f t="shared" si="0"/>
        <v>454.94400000000007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541.6</v>
      </c>
      <c r="F44" s="36">
        <f t="shared" si="0"/>
        <v>18002.784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541.6</v>
      </c>
      <c r="F45" s="36">
        <f t="shared" si="0"/>
        <v>22487.232000000004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541.6</v>
      </c>
      <c r="F46" s="36">
        <f t="shared" si="0"/>
        <v>14558.208000000002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541.6</v>
      </c>
      <c r="F47" s="36">
        <f t="shared" si="0"/>
        <v>6109.2479999999996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541.6</v>
      </c>
      <c r="F48" s="36">
        <f t="shared" si="0"/>
        <v>1819.7760000000003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541.6</v>
      </c>
      <c r="F49" s="36">
        <f t="shared" si="0"/>
        <v>11893.536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541.6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541.6</v>
      </c>
      <c r="F51" s="36">
        <f t="shared" si="0"/>
        <v>1169.856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541.6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541.6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541.6</v>
      </c>
      <c r="F54" s="36">
        <f t="shared" si="0"/>
        <v>15988.031999999999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17.07</v>
      </c>
      <c r="E55" s="37"/>
      <c r="F55" s="37">
        <f t="shared" ref="F55" si="3">SUM(F28+F32+F38+F44+F45+F49+F50+F51+F53+F54)</f>
        <v>110941.34400000001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3" workbookViewId="0">
      <selection activeCell="A23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143</v>
      </c>
      <c r="B1" s="54"/>
      <c r="C1" s="54"/>
      <c r="D1" s="54"/>
      <c r="E1" s="54"/>
      <c r="F1" s="54"/>
      <c r="G1" s="46">
        <v>1869.4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141273.60000000001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388536.09600000008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346895.77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346895.77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346895.77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-41640.326000000059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182913.92600000009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1869.4</v>
      </c>
      <c r="F28" s="36">
        <f>SUM(E28*D28*12)</f>
        <v>101396.25600000002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1869.4</v>
      </c>
      <c r="F29" s="36">
        <f t="shared" ref="F29:F54" si="0">SUM(E29*D29*12)</f>
        <v>67074.072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1869.4</v>
      </c>
      <c r="F30" s="36">
        <f t="shared" si="0"/>
        <v>34322.184000000001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1869.4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1869.4</v>
      </c>
      <c r="F32" s="36">
        <f t="shared" si="0"/>
        <v>17273.256000000001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1869.4</v>
      </c>
      <c r="F33" s="36">
        <f t="shared" si="0"/>
        <v>2916.2640000000001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1869.4</v>
      </c>
      <c r="F34" s="36">
        <f t="shared" si="0"/>
        <v>6056.8560000000007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1869.4</v>
      </c>
      <c r="F35" s="36">
        <f t="shared" si="0"/>
        <v>2691.9360000000001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1869.4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1869.4</v>
      </c>
      <c r="F37" s="36">
        <f t="shared" si="0"/>
        <v>5608.2000000000007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1869.4</v>
      </c>
      <c r="F38" s="36">
        <f t="shared" si="0"/>
        <v>29835.624000000003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1869.4</v>
      </c>
      <c r="F39" s="36">
        <f t="shared" si="0"/>
        <v>19740.864000000001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1869.4</v>
      </c>
      <c r="F40" s="36">
        <f t="shared" si="0"/>
        <v>4262.232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1869.4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1869.4</v>
      </c>
      <c r="F42" s="36">
        <f t="shared" si="0"/>
        <v>4262.232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1869.4</v>
      </c>
      <c r="F43" s="36">
        <f t="shared" si="0"/>
        <v>1570.2960000000003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1869.4</v>
      </c>
      <c r="F44" s="36">
        <f t="shared" si="0"/>
        <v>62138.856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1869.4</v>
      </c>
      <c r="F45" s="36">
        <f t="shared" si="0"/>
        <v>77617.487999999998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1869.4</v>
      </c>
      <c r="F46" s="36">
        <f t="shared" si="0"/>
        <v>50249.472000000009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1869.4</v>
      </c>
      <c r="F47" s="36">
        <f t="shared" si="0"/>
        <v>21086.831999999999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1869.4</v>
      </c>
      <c r="F48" s="36">
        <f t="shared" si="0"/>
        <v>6281.1840000000011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1869.4</v>
      </c>
      <c r="F49" s="36">
        <f t="shared" si="0"/>
        <v>41052.024000000005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1869.4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1869.4</v>
      </c>
      <c r="F51" s="36">
        <f t="shared" si="0"/>
        <v>4037.9040000000005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1869.4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1869.4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1869.4</v>
      </c>
      <c r="F54" s="36">
        <f t="shared" si="0"/>
        <v>55184.688000000002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388536.09600000008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24" sqref="F2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144</v>
      </c>
      <c r="B1" s="54"/>
      <c r="C1" s="54"/>
      <c r="D1" s="54"/>
      <c r="E1" s="54"/>
      <c r="F1" s="54"/>
      <c r="G1" s="46">
        <v>2081.1999999999998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86936.55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432556.60799999995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401236.56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401236.56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401236.56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53">
        <f>F22-F55</f>
        <v>-31320.047999999952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118256.59799999994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2081.1999999999998</v>
      </c>
      <c r="F28" s="36">
        <f>SUM(E28*D28*12)</f>
        <v>112884.288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2081.1999999999998</v>
      </c>
      <c r="F29" s="36">
        <f t="shared" ref="F29:F54" si="0">SUM(E29*D29*12)</f>
        <v>74673.455999999991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2081.1999999999998</v>
      </c>
      <c r="F30" s="36">
        <f t="shared" si="0"/>
        <v>38210.831999999995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2081.1999999999998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0.77</v>
      </c>
      <c r="E32" s="35">
        <f t="shared" si="1"/>
        <v>2081.1999999999998</v>
      </c>
      <c r="F32" s="36">
        <f t="shared" si="0"/>
        <v>19230.288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2081.1999999999998</v>
      </c>
      <c r="F33" s="36">
        <f t="shared" si="0"/>
        <v>3246.6719999999996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2081.1999999999998</v>
      </c>
      <c r="F34" s="36">
        <f t="shared" si="0"/>
        <v>6743.0879999999997</v>
      </c>
    </row>
    <row r="35" spans="1:6" ht="18.75" x14ac:dyDescent="0.3">
      <c r="A35" s="22"/>
      <c r="B35" s="18" t="s">
        <v>96</v>
      </c>
      <c r="C35" s="1" t="s">
        <v>10</v>
      </c>
      <c r="D35" s="31">
        <v>0.12</v>
      </c>
      <c r="E35" s="35">
        <f t="shared" si="1"/>
        <v>2081.1999999999998</v>
      </c>
      <c r="F35" s="36">
        <f t="shared" si="0"/>
        <v>2996.9279999999999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2081.1999999999998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2081.1999999999998</v>
      </c>
      <c r="F37" s="36">
        <f t="shared" si="0"/>
        <v>6243.5999999999995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2081.1999999999998</v>
      </c>
      <c r="F38" s="36">
        <f t="shared" si="0"/>
        <v>33215.952000000005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2081.1999999999998</v>
      </c>
      <c r="F39" s="36">
        <f t="shared" si="0"/>
        <v>21977.471999999998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2081.1999999999998</v>
      </c>
      <c r="F40" s="36">
        <f t="shared" si="0"/>
        <v>4745.1360000000004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2081.1999999999998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2081.1999999999998</v>
      </c>
      <c r="F42" s="36">
        <f t="shared" si="0"/>
        <v>4745.1360000000004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2081.1999999999998</v>
      </c>
      <c r="F43" s="36">
        <f t="shared" si="0"/>
        <v>1748.2080000000001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2081.1999999999998</v>
      </c>
      <c r="F44" s="36">
        <f t="shared" si="0"/>
        <v>69179.088000000003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2081.1999999999998</v>
      </c>
      <c r="F45" s="36">
        <f t="shared" si="0"/>
        <v>86411.423999999999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2081.1999999999998</v>
      </c>
      <c r="F46" s="36">
        <f t="shared" si="0"/>
        <v>55942.656000000003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2081.1999999999998</v>
      </c>
      <c r="F47" s="36">
        <f t="shared" si="0"/>
        <v>23475.935999999998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2081.1999999999998</v>
      </c>
      <c r="F48" s="36">
        <f t="shared" si="0"/>
        <v>6992.8320000000003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2081.1999999999998</v>
      </c>
      <c r="F49" s="36">
        <f t="shared" si="0"/>
        <v>45703.152000000002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2081.1999999999998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2081.1999999999998</v>
      </c>
      <c r="F51" s="36">
        <f t="shared" si="0"/>
        <v>4495.3919999999989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2081.1999999999998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2081.1999999999998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2081.1999999999998</v>
      </c>
      <c r="F54" s="36">
        <f t="shared" si="0"/>
        <v>61437.02399999999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17.32</v>
      </c>
      <c r="E55" s="37"/>
      <c r="F55" s="37">
        <f t="shared" ref="F55" si="3">SUM(F28+F32+F38+F44+F45+F49+F50+F51+F53+F54)</f>
        <v>432556.60799999995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129</v>
      </c>
      <c r="B1" s="54"/>
      <c r="C1" s="54"/>
      <c r="D1" s="54"/>
      <c r="E1" s="54"/>
      <c r="F1" s="54"/>
      <c r="G1" s="46">
        <v>507.9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12563.85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49855.463999999993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-28592.103999999992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41155.953999999991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507.9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507.9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507.9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507.9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507.9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507.9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507.9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507.9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507.9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507.9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507.9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507.9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507.9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507.9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507.9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507.9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507.9</v>
      </c>
      <c r="F44" s="36">
        <f t="shared" si="0"/>
        <v>16882.596000000001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507.9</v>
      </c>
      <c r="F45" s="36">
        <f t="shared" si="0"/>
        <v>5729.1119999999992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507.9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507.9</v>
      </c>
      <c r="F47" s="36">
        <f t="shared" si="0"/>
        <v>5729.1119999999992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507.9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507.9</v>
      </c>
      <c r="F49" s="36">
        <f t="shared" si="0"/>
        <v>11153.484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507.9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507.9</v>
      </c>
      <c r="F51" s="36">
        <f t="shared" si="0"/>
        <v>1097.0639999999999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507.9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507.9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507.9</v>
      </c>
      <c r="F54" s="36">
        <f t="shared" si="0"/>
        <v>14993.207999999999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49855.463999999993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125</v>
      </c>
      <c r="B1" s="54"/>
      <c r="C1" s="54"/>
      <c r="D1" s="54"/>
      <c r="E1" s="54"/>
      <c r="F1" s="54"/>
      <c r="G1" s="46">
        <v>506.4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26356.25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49708.223999999995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21263.360000000001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21263.360000000001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21263.360000000001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-28444.863999999994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54801.113999999987</v>
      </c>
    </row>
    <row r="26" spans="1:6" ht="15.75" customHeight="1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506.4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506.4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506.4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506.4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506.4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506.4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506.4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506.4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506.4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506.4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506.4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506.4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506.4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506.4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506.4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506.4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506.4</v>
      </c>
      <c r="F44" s="36">
        <f t="shared" si="0"/>
        <v>16832.735999999997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506.4</v>
      </c>
      <c r="F45" s="36">
        <f t="shared" si="0"/>
        <v>5712.1919999999991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506.4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506.4</v>
      </c>
      <c r="F47" s="36">
        <f t="shared" si="0"/>
        <v>5712.1919999999991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506.4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506.4</v>
      </c>
      <c r="F49" s="36">
        <f t="shared" si="0"/>
        <v>11120.544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506.4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506.4</v>
      </c>
      <c r="F51" s="36">
        <f t="shared" si="0"/>
        <v>1093.8239999999998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506.4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506.4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506.4</v>
      </c>
      <c r="F54" s="36">
        <f t="shared" si="0"/>
        <v>14948.928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49708.223999999995</v>
      </c>
    </row>
    <row r="56" spans="1:6" ht="15.75" customHeight="1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customHeight="1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0"/>
      <c r="E70" s="40"/>
      <c r="F70" s="59"/>
    </row>
    <row r="71" spans="1:6" ht="15.75" x14ac:dyDescent="0.25">
      <c r="A71" s="56"/>
      <c r="B71" s="58"/>
      <c r="C71" s="60"/>
      <c r="D71" s="41"/>
      <c r="E71" s="4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0"/>
      <c r="E85" s="40"/>
      <c r="F85" s="59"/>
    </row>
    <row r="86" spans="1:6" ht="15.75" x14ac:dyDescent="0.25">
      <c r="A86" s="56"/>
      <c r="B86" s="58"/>
      <c r="C86" s="60"/>
      <c r="D86" s="41"/>
      <c r="E86" s="4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0"/>
      <c r="E100" s="40"/>
      <c r="F100" s="59"/>
    </row>
    <row r="101" spans="1:6" ht="15.75" x14ac:dyDescent="0.25">
      <c r="A101" s="56"/>
      <c r="B101" s="58"/>
      <c r="C101" s="60"/>
      <c r="D101" s="41"/>
      <c r="E101" s="4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0"/>
      <c r="E115" s="40"/>
      <c r="F115" s="59"/>
    </row>
    <row r="116" spans="1:6" ht="15.75" x14ac:dyDescent="0.25">
      <c r="A116" s="56"/>
      <c r="B116" s="58"/>
      <c r="C116" s="60"/>
      <c r="D116" s="41"/>
      <c r="E116" s="4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0"/>
      <c r="E130" s="40"/>
      <c r="F130" s="59"/>
    </row>
    <row r="131" spans="1:6" ht="15.75" x14ac:dyDescent="0.25">
      <c r="A131" s="56"/>
      <c r="B131" s="58"/>
      <c r="C131" s="60"/>
      <c r="D131" s="41"/>
      <c r="E131" s="4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customHeight="1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1"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126</v>
      </c>
      <c r="B1" s="54"/>
      <c r="C1" s="54"/>
      <c r="D1" s="54"/>
      <c r="E1" s="54"/>
      <c r="F1" s="54"/>
      <c r="G1" s="46">
        <v>521.79999999999995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18635.259999999998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51219.887999999999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22362.36</v>
      </c>
    </row>
    <row r="17" spans="1:6" ht="40.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22362.36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22362.36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-28857.527999999998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47492.788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521.79999999999995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521.79999999999995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521.79999999999995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521.79999999999995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521.79999999999995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521.79999999999995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521.79999999999995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521.79999999999995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521.79999999999995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521.79999999999995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521.79999999999995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521.79999999999995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521.79999999999995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521.79999999999995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521.79999999999995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521.79999999999995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521.79999999999995</v>
      </c>
      <c r="F44" s="36">
        <f t="shared" si="0"/>
        <v>17344.631999999998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521.79999999999995</v>
      </c>
      <c r="F45" s="36">
        <f t="shared" si="0"/>
        <v>5885.9039999999986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521.79999999999995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521.79999999999995</v>
      </c>
      <c r="F47" s="36">
        <f t="shared" si="0"/>
        <v>5885.9039999999986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521.79999999999995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521.79999999999995</v>
      </c>
      <c r="F49" s="36">
        <f t="shared" si="0"/>
        <v>11458.727999999999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521.79999999999995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521.79999999999995</v>
      </c>
      <c r="F51" s="36">
        <f t="shared" si="0"/>
        <v>1127.088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521.79999999999995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521.79999999999995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521.79999999999995</v>
      </c>
      <c r="F54" s="36">
        <f t="shared" si="0"/>
        <v>15403.536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51219.887999999999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127</v>
      </c>
      <c r="B1" s="54"/>
      <c r="C1" s="54"/>
      <c r="D1" s="54"/>
      <c r="E1" s="54"/>
      <c r="F1" s="54"/>
      <c r="G1" s="46">
        <v>521.4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2" t="s">
        <v>1</v>
      </c>
      <c r="C6" s="2" t="s">
        <v>2</v>
      </c>
      <c r="D6" s="2"/>
      <c r="E6" s="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2" t="s">
        <v>1</v>
      </c>
      <c r="C10" s="2" t="s">
        <v>2</v>
      </c>
      <c r="D10" s="2"/>
      <c r="E10" s="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26539.25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51180.623999999996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3.75" customHeight="1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-27485.263999999996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54024.513999999996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521.4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521.4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521.4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521.4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521.4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521.4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521.4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521.4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521.4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521.4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521.4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521.4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521.4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521.4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521.4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521.4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521.4</v>
      </c>
      <c r="F44" s="36">
        <f t="shared" si="0"/>
        <v>17331.335999999999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521.4</v>
      </c>
      <c r="F45" s="36">
        <f t="shared" si="0"/>
        <v>5881.3919999999989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521.4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521.4</v>
      </c>
      <c r="F47" s="36">
        <f t="shared" si="0"/>
        <v>5881.3919999999989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521.4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521.4</v>
      </c>
      <c r="F49" s="36">
        <f t="shared" si="0"/>
        <v>11449.944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521.4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521.4</v>
      </c>
      <c r="F51" s="36">
        <f t="shared" si="0"/>
        <v>1126.2239999999999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521.4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521.4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521.4</v>
      </c>
      <c r="F54" s="36">
        <f t="shared" si="0"/>
        <v>15391.727999999999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51180.623999999996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15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15"/>
      <c r="E70" s="15"/>
      <c r="F70" s="59"/>
    </row>
    <row r="71" spans="1:6" ht="15.75" x14ac:dyDescent="0.25">
      <c r="A71" s="56"/>
      <c r="B71" s="58"/>
      <c r="C71" s="60"/>
      <c r="D71" s="26"/>
      <c r="E71" s="26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15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15"/>
      <c r="E85" s="15"/>
      <c r="F85" s="59"/>
    </row>
    <row r="86" spans="1:6" ht="15.75" x14ac:dyDescent="0.25">
      <c r="A86" s="56"/>
      <c r="B86" s="58"/>
      <c r="C86" s="60"/>
      <c r="D86" s="26"/>
      <c r="E86" s="26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15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15"/>
      <c r="E100" s="15"/>
      <c r="F100" s="59"/>
    </row>
    <row r="101" spans="1:6" ht="15.75" x14ac:dyDescent="0.25">
      <c r="A101" s="56"/>
      <c r="B101" s="58"/>
      <c r="C101" s="60"/>
      <c r="D101" s="26"/>
      <c r="E101" s="26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15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15"/>
      <c r="E115" s="15"/>
      <c r="F115" s="59"/>
    </row>
    <row r="116" spans="1:6" ht="15.75" x14ac:dyDescent="0.25">
      <c r="A116" s="56"/>
      <c r="B116" s="58"/>
      <c r="C116" s="60"/>
      <c r="D116" s="26"/>
      <c r="E116" s="26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15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15"/>
      <c r="E130" s="15"/>
      <c r="F130" s="59"/>
    </row>
    <row r="131" spans="1:6" ht="15.75" x14ac:dyDescent="0.25">
      <c r="A131" s="56"/>
      <c r="B131" s="58"/>
      <c r="C131" s="60"/>
      <c r="D131" s="26"/>
      <c r="E131" s="26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133</v>
      </c>
      <c r="B1" s="54"/>
      <c r="C1" s="54"/>
      <c r="D1" s="54"/>
      <c r="E1" s="54"/>
      <c r="F1" s="54"/>
      <c r="G1" s="46">
        <v>786.6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52" t="s">
        <v>1</v>
      </c>
      <c r="C6" s="52" t="s">
        <v>2</v>
      </c>
      <c r="D6" s="52"/>
      <c r="E6" s="52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52" t="s">
        <v>1</v>
      </c>
      <c r="C10" s="52" t="s">
        <v>2</v>
      </c>
      <c r="D10" s="52"/>
      <c r="E10" s="52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42833.56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159994.44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125623.36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125623.36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125623.36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-34371.08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77204.639999999999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786.6</v>
      </c>
      <c r="F28" s="36">
        <f>SUM(E28*D28*12)</f>
        <v>42665.184000000001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786.6</v>
      </c>
      <c r="F29" s="36">
        <f t="shared" ref="F29:F54" si="0">SUM(E29*D29*12)</f>
        <v>28223.208000000002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786.6</v>
      </c>
      <c r="F30" s="36">
        <f t="shared" si="0"/>
        <v>14441.976000000001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786.6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0.4</v>
      </c>
      <c r="E32" s="35">
        <f t="shared" si="1"/>
        <v>786.6</v>
      </c>
      <c r="F32" s="36">
        <f t="shared" si="0"/>
        <v>3775.6800000000003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786.6</v>
      </c>
      <c r="F33" s="36">
        <f t="shared" si="0"/>
        <v>1227.096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786.6</v>
      </c>
      <c r="F34" s="36">
        <f t="shared" si="0"/>
        <v>2548.5840000000003</v>
      </c>
    </row>
    <row r="35" spans="1:6" ht="18.75" x14ac:dyDescent="0.3">
      <c r="A35" s="22"/>
      <c r="B35" s="18" t="s">
        <v>96</v>
      </c>
      <c r="C35" s="1" t="s">
        <v>10</v>
      </c>
      <c r="D35" s="31"/>
      <c r="E35" s="35">
        <f t="shared" si="1"/>
        <v>786.6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786.6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/>
      <c r="E37" s="35">
        <f t="shared" si="1"/>
        <v>786.6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786.6</v>
      </c>
      <c r="F38" s="36">
        <f t="shared" si="0"/>
        <v>12554.136000000002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786.6</v>
      </c>
      <c r="F39" s="36">
        <f t="shared" si="0"/>
        <v>8306.4959999999992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786.6</v>
      </c>
      <c r="F40" s="36">
        <f t="shared" si="0"/>
        <v>1793.4480000000001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786.6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786.6</v>
      </c>
      <c r="F42" s="36">
        <f t="shared" si="0"/>
        <v>1793.4480000000001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786.6</v>
      </c>
      <c r="F43" s="36">
        <f t="shared" si="0"/>
        <v>660.74400000000003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786.6</v>
      </c>
      <c r="F44" s="36">
        <f t="shared" si="0"/>
        <v>26146.584000000003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786.6</v>
      </c>
      <c r="F45" s="36">
        <f t="shared" si="0"/>
        <v>32659.631999999998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786.6</v>
      </c>
      <c r="F46" s="36">
        <f t="shared" si="0"/>
        <v>21143.808000000001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786.6</v>
      </c>
      <c r="F47" s="36">
        <f t="shared" si="0"/>
        <v>8872.848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786.6</v>
      </c>
      <c r="F48" s="36">
        <f t="shared" si="0"/>
        <v>2642.9760000000001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786.6</v>
      </c>
      <c r="F49" s="36">
        <f t="shared" si="0"/>
        <v>17273.736000000001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786.6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786.6</v>
      </c>
      <c r="F51" s="36">
        <f t="shared" si="0"/>
        <v>1699.056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786.6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786.6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786.6</v>
      </c>
      <c r="F54" s="36">
        <f t="shared" si="0"/>
        <v>23220.432000000001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16.95</v>
      </c>
      <c r="E55" s="37"/>
      <c r="F55" s="37">
        <f t="shared" ref="F55" si="3">SUM(F28+F32+F38+F44+F45+F49+F50+F51+F53+F54)</f>
        <v>159994.44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50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50"/>
      <c r="E70" s="50"/>
      <c r="F70" s="59"/>
    </row>
    <row r="71" spans="1:6" ht="15.75" x14ac:dyDescent="0.25">
      <c r="A71" s="56"/>
      <c r="B71" s="58"/>
      <c r="C71" s="60"/>
      <c r="D71" s="51"/>
      <c r="E71" s="51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50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50"/>
      <c r="E85" s="50"/>
      <c r="F85" s="59"/>
    </row>
    <row r="86" spans="1:6" ht="15.75" x14ac:dyDescent="0.25">
      <c r="A86" s="56"/>
      <c r="B86" s="58"/>
      <c r="C86" s="60"/>
      <c r="D86" s="51"/>
      <c r="E86" s="51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50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50"/>
      <c r="E100" s="50"/>
      <c r="F100" s="59"/>
    </row>
    <row r="101" spans="1:6" ht="15.75" x14ac:dyDescent="0.25">
      <c r="A101" s="56"/>
      <c r="B101" s="58"/>
      <c r="C101" s="60"/>
      <c r="D101" s="51"/>
      <c r="E101" s="51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50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50"/>
      <c r="E115" s="50"/>
      <c r="F115" s="59"/>
    </row>
    <row r="116" spans="1:6" ht="15.75" x14ac:dyDescent="0.25">
      <c r="A116" s="56"/>
      <c r="B116" s="58"/>
      <c r="C116" s="60"/>
      <c r="D116" s="51"/>
      <c r="E116" s="51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50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50"/>
      <c r="E130" s="50"/>
      <c r="F130" s="59"/>
    </row>
    <row r="131" spans="1:6" ht="15.75" x14ac:dyDescent="0.25">
      <c r="A131" s="56"/>
      <c r="B131" s="58"/>
      <c r="C131" s="60"/>
      <c r="D131" s="51"/>
      <c r="E131" s="51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130</v>
      </c>
      <c r="B1" s="54"/>
      <c r="C1" s="54"/>
      <c r="D1" s="54"/>
      <c r="E1" s="54"/>
      <c r="F1" s="54"/>
      <c r="G1" s="46">
        <v>519.9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22638.23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51033.384000000005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23695.360000000001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23695.360000000001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23695.360000000001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-27338.024000000005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49976.254000000001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0</v>
      </c>
      <c r="E28" s="35">
        <f>SUM(G1)</f>
        <v>519.9</v>
      </c>
      <c r="F28" s="36">
        <f>SUM(E28*D28*12)</f>
        <v>0</v>
      </c>
    </row>
    <row r="29" spans="1:6" ht="18.75" x14ac:dyDescent="0.3">
      <c r="A29" s="3"/>
      <c r="B29" s="18" t="s">
        <v>89</v>
      </c>
      <c r="C29" s="6" t="s">
        <v>10</v>
      </c>
      <c r="D29" s="29">
        <v>0</v>
      </c>
      <c r="E29" s="35">
        <f>SUM(E28)</f>
        <v>519.9</v>
      </c>
      <c r="F29" s="36">
        <f t="shared" ref="F29:F54" si="0">SUM(E29*D29*12)</f>
        <v>0</v>
      </c>
    </row>
    <row r="30" spans="1:6" ht="18.75" x14ac:dyDescent="0.3">
      <c r="A30" s="3"/>
      <c r="B30" s="18" t="s">
        <v>90</v>
      </c>
      <c r="C30" s="6" t="s">
        <v>10</v>
      </c>
      <c r="D30" s="29">
        <v>0</v>
      </c>
      <c r="E30" s="35">
        <f t="shared" ref="E30:E54" si="1">SUM(E29)</f>
        <v>519.9</v>
      </c>
      <c r="F30" s="36">
        <f t="shared" si="0"/>
        <v>0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519.9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</v>
      </c>
      <c r="E32" s="35">
        <f t="shared" si="1"/>
        <v>519.9</v>
      </c>
      <c r="F32" s="36">
        <f t="shared" si="0"/>
        <v>0</v>
      </c>
    </row>
    <row r="33" spans="1:6" ht="18.75" x14ac:dyDescent="0.3">
      <c r="A33" s="22"/>
      <c r="B33" s="18" t="s">
        <v>94</v>
      </c>
      <c r="C33" s="6" t="s">
        <v>10</v>
      </c>
      <c r="D33" s="29">
        <v>0</v>
      </c>
      <c r="E33" s="35">
        <f t="shared" si="1"/>
        <v>519.9</v>
      </c>
      <c r="F33" s="36">
        <f t="shared" si="0"/>
        <v>0</v>
      </c>
    </row>
    <row r="34" spans="1:6" ht="18.75" x14ac:dyDescent="0.3">
      <c r="A34" s="22"/>
      <c r="B34" s="18" t="s">
        <v>95</v>
      </c>
      <c r="C34" s="6" t="s">
        <v>10</v>
      </c>
      <c r="D34" s="29">
        <v>0</v>
      </c>
      <c r="E34" s="35">
        <f t="shared" si="1"/>
        <v>519.9</v>
      </c>
      <c r="F34" s="36">
        <f t="shared" si="0"/>
        <v>0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519.9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519.9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</v>
      </c>
      <c r="E37" s="35">
        <f t="shared" si="1"/>
        <v>519.9</v>
      </c>
      <c r="F37" s="36">
        <f t="shared" si="0"/>
        <v>0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0</v>
      </c>
      <c r="E38" s="35">
        <f t="shared" si="1"/>
        <v>519.9</v>
      </c>
      <c r="F38" s="36">
        <f t="shared" si="0"/>
        <v>0</v>
      </c>
    </row>
    <row r="39" spans="1:6" ht="18.75" x14ac:dyDescent="0.3">
      <c r="A39" s="22"/>
      <c r="B39" s="18" t="s">
        <v>101</v>
      </c>
      <c r="C39" s="6" t="s">
        <v>10</v>
      </c>
      <c r="D39" s="31">
        <v>0</v>
      </c>
      <c r="E39" s="35">
        <f t="shared" si="1"/>
        <v>519.9</v>
      </c>
      <c r="F39" s="36">
        <f t="shared" si="0"/>
        <v>0</v>
      </c>
    </row>
    <row r="40" spans="1:6" ht="18.75" x14ac:dyDescent="0.3">
      <c r="A40" s="22"/>
      <c r="B40" s="18" t="s">
        <v>102</v>
      </c>
      <c r="C40" s="6" t="s">
        <v>10</v>
      </c>
      <c r="D40" s="31">
        <v>0</v>
      </c>
      <c r="E40" s="35">
        <f t="shared" si="1"/>
        <v>519.9</v>
      </c>
      <c r="F40" s="36">
        <f t="shared" si="0"/>
        <v>0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519.9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</v>
      </c>
      <c r="E42" s="35">
        <f t="shared" si="1"/>
        <v>519.9</v>
      </c>
      <c r="F42" s="36">
        <f t="shared" si="0"/>
        <v>0</v>
      </c>
    </row>
    <row r="43" spans="1:6" ht="18.75" x14ac:dyDescent="0.3">
      <c r="A43" s="22"/>
      <c r="B43" s="18" t="s">
        <v>105</v>
      </c>
      <c r="C43" s="6" t="s">
        <v>10</v>
      </c>
      <c r="D43" s="31">
        <v>0</v>
      </c>
      <c r="E43" s="35">
        <f t="shared" si="1"/>
        <v>519.9</v>
      </c>
      <c r="F43" s="36">
        <f t="shared" si="0"/>
        <v>0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519.9</v>
      </c>
      <c r="F44" s="36">
        <f t="shared" si="0"/>
        <v>17281.476000000002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0.94</v>
      </c>
      <c r="E45" s="35">
        <f t="shared" si="1"/>
        <v>519.9</v>
      </c>
      <c r="F45" s="36">
        <f t="shared" si="0"/>
        <v>5864.4719999999998</v>
      </c>
    </row>
    <row r="46" spans="1:6" ht="18.75" x14ac:dyDescent="0.3">
      <c r="A46" s="22"/>
      <c r="B46" s="18" t="s">
        <v>110</v>
      </c>
      <c r="C46" s="1" t="s">
        <v>10</v>
      </c>
      <c r="D46" s="31">
        <v>0</v>
      </c>
      <c r="E46" s="35">
        <f t="shared" si="1"/>
        <v>519.9</v>
      </c>
      <c r="F46" s="36">
        <f t="shared" si="0"/>
        <v>0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519.9</v>
      </c>
      <c r="F47" s="36">
        <f t="shared" si="0"/>
        <v>5864.4719999999998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</v>
      </c>
      <c r="E48" s="35">
        <f t="shared" si="1"/>
        <v>519.9</v>
      </c>
      <c r="F48" s="36">
        <f t="shared" si="0"/>
        <v>0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519.9</v>
      </c>
      <c r="F49" s="36">
        <f t="shared" si="0"/>
        <v>11417.004000000001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519.9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519.9</v>
      </c>
      <c r="F51" s="36">
        <f t="shared" si="0"/>
        <v>1122.9839999999999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519.9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519.9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519.9</v>
      </c>
      <c r="F54" s="36">
        <f t="shared" si="0"/>
        <v>15347.448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8.18</v>
      </c>
      <c r="E55" s="37"/>
      <c r="F55" s="37">
        <f t="shared" ref="F55" si="3">SUM(F28+F32+F38+F44+F45+F49+F50+F51+F53+F54)</f>
        <v>51033.384000000005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7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7"/>
      <c r="E70" s="47"/>
      <c r="F70" s="59"/>
    </row>
    <row r="71" spans="1:6" ht="15.75" x14ac:dyDescent="0.25">
      <c r="A71" s="56"/>
      <c r="B71" s="58"/>
      <c r="C71" s="60"/>
      <c r="D71" s="48"/>
      <c r="E71" s="48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7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7"/>
      <c r="E85" s="47"/>
      <c r="F85" s="59"/>
    </row>
    <row r="86" spans="1:6" ht="15.75" x14ac:dyDescent="0.25">
      <c r="A86" s="56"/>
      <c r="B86" s="58"/>
      <c r="C86" s="60"/>
      <c r="D86" s="48"/>
      <c r="E86" s="48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7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7"/>
      <c r="E100" s="47"/>
      <c r="F100" s="59"/>
    </row>
    <row r="101" spans="1:6" ht="15.75" x14ac:dyDescent="0.25">
      <c r="A101" s="56"/>
      <c r="B101" s="58"/>
      <c r="C101" s="60"/>
      <c r="D101" s="48"/>
      <c r="E101" s="48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7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7"/>
      <c r="E115" s="47"/>
      <c r="F115" s="59"/>
    </row>
    <row r="116" spans="1:6" ht="15.75" x14ac:dyDescent="0.25">
      <c r="A116" s="56"/>
      <c r="B116" s="58"/>
      <c r="C116" s="60"/>
      <c r="D116" s="48"/>
      <c r="E116" s="48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7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7"/>
      <c r="E130" s="47"/>
      <c r="F130" s="59"/>
    </row>
    <row r="131" spans="1:6" ht="15.75" x14ac:dyDescent="0.25">
      <c r="A131" s="56"/>
      <c r="B131" s="58"/>
      <c r="C131" s="60"/>
      <c r="D131" s="48"/>
      <c r="E131" s="48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4" t="s">
        <v>128</v>
      </c>
      <c r="B1" s="54"/>
      <c r="C1" s="54"/>
      <c r="D1" s="54"/>
      <c r="E1" s="54"/>
      <c r="F1" s="54"/>
      <c r="G1" s="46">
        <v>159.47</v>
      </c>
    </row>
    <row r="2" spans="1:7" x14ac:dyDescent="0.25">
      <c r="A2" s="61"/>
      <c r="B2" s="62"/>
      <c r="C2" s="62"/>
      <c r="D2" s="62"/>
      <c r="E2" s="62"/>
      <c r="F2" s="63"/>
    </row>
    <row r="3" spans="1:7" x14ac:dyDescent="0.25">
      <c r="A3" s="61"/>
      <c r="B3" s="62"/>
      <c r="C3" s="62"/>
      <c r="D3" s="62"/>
      <c r="E3" s="62"/>
      <c r="F3" s="63"/>
    </row>
    <row r="4" spans="1:7" x14ac:dyDescent="0.25">
      <c r="A4" s="61"/>
      <c r="B4" s="62"/>
      <c r="C4" s="62"/>
      <c r="D4" s="62"/>
      <c r="E4" s="62"/>
      <c r="F4" s="63"/>
    </row>
    <row r="5" spans="1:7" x14ac:dyDescent="0.25">
      <c r="A5" s="64"/>
      <c r="B5" s="65"/>
      <c r="C5" s="65"/>
      <c r="D5" s="65"/>
      <c r="E5" s="65"/>
      <c r="F5" s="66"/>
    </row>
    <row r="6" spans="1:7" ht="31.5" x14ac:dyDescent="0.25">
      <c r="A6" s="1" t="s">
        <v>0</v>
      </c>
      <c r="B6" s="45" t="s">
        <v>1</v>
      </c>
      <c r="C6" s="45" t="s">
        <v>2</v>
      </c>
      <c r="D6" s="45"/>
      <c r="E6" s="45"/>
      <c r="F6" s="1" t="s">
        <v>3</v>
      </c>
    </row>
    <row r="7" spans="1:7" ht="15.75" x14ac:dyDescent="0.25">
      <c r="A7" s="3" t="s">
        <v>57</v>
      </c>
      <c r="B7" s="4" t="s">
        <v>4</v>
      </c>
      <c r="C7" s="4" t="s">
        <v>5</v>
      </c>
      <c r="D7" s="4"/>
      <c r="E7" s="4"/>
      <c r="F7" s="5">
        <v>45008</v>
      </c>
    </row>
    <row r="8" spans="1:7" ht="15.75" x14ac:dyDescent="0.25">
      <c r="A8" s="3" t="s">
        <v>58</v>
      </c>
      <c r="B8" s="4" t="s">
        <v>6</v>
      </c>
      <c r="C8" s="4" t="s">
        <v>5</v>
      </c>
      <c r="D8" s="4"/>
      <c r="E8" s="4"/>
      <c r="F8" s="5">
        <v>44562</v>
      </c>
    </row>
    <row r="9" spans="1:7" ht="15.75" x14ac:dyDescent="0.25">
      <c r="A9" s="3" t="s">
        <v>59</v>
      </c>
      <c r="B9" s="4" t="s">
        <v>7</v>
      </c>
      <c r="C9" s="4" t="s">
        <v>5</v>
      </c>
      <c r="D9" s="4"/>
      <c r="E9" s="4"/>
      <c r="F9" s="5">
        <v>44926</v>
      </c>
    </row>
    <row r="10" spans="1:7" ht="31.5" x14ac:dyDescent="0.25">
      <c r="A10" s="1" t="s">
        <v>0</v>
      </c>
      <c r="B10" s="45" t="s">
        <v>1</v>
      </c>
      <c r="C10" s="45" t="s">
        <v>2</v>
      </c>
      <c r="D10" s="45"/>
      <c r="E10" s="45"/>
      <c r="F10" s="1" t="s">
        <v>3</v>
      </c>
    </row>
    <row r="11" spans="1:7" ht="15.75" x14ac:dyDescent="0.25">
      <c r="A11" s="67" t="s">
        <v>8</v>
      </c>
      <c r="B11" s="67"/>
      <c r="C11" s="67"/>
      <c r="D11" s="67"/>
      <c r="E11" s="67"/>
      <c r="F11" s="67"/>
    </row>
    <row r="12" spans="1:7" ht="31.5" x14ac:dyDescent="0.25">
      <c r="A12" s="6" t="s">
        <v>60</v>
      </c>
      <c r="B12" s="4" t="s">
        <v>9</v>
      </c>
      <c r="C12" s="6" t="s">
        <v>10</v>
      </c>
      <c r="D12" s="6"/>
      <c r="E12" s="6"/>
      <c r="F12" s="3"/>
    </row>
    <row r="13" spans="1:7" ht="31.5" x14ac:dyDescent="0.25">
      <c r="A13" s="6" t="s">
        <v>61</v>
      </c>
      <c r="B13" s="4" t="s">
        <v>11</v>
      </c>
      <c r="C13" s="6" t="s">
        <v>10</v>
      </c>
      <c r="D13" s="6"/>
      <c r="E13" s="6"/>
      <c r="F13" s="6">
        <v>0</v>
      </c>
    </row>
    <row r="14" spans="1:7" ht="31.5" x14ac:dyDescent="0.25">
      <c r="A14" s="6" t="s">
        <v>62</v>
      </c>
      <c r="B14" s="4" t="s">
        <v>12</v>
      </c>
      <c r="C14" s="6" t="s">
        <v>10</v>
      </c>
      <c r="D14" s="6"/>
      <c r="E14" s="6"/>
      <c r="F14" s="6">
        <v>22136.25</v>
      </c>
    </row>
    <row r="15" spans="1:7" ht="47.25" x14ac:dyDescent="0.25">
      <c r="A15" s="6" t="s">
        <v>63</v>
      </c>
      <c r="B15" s="4" t="s">
        <v>13</v>
      </c>
      <c r="C15" s="6" t="s">
        <v>10</v>
      </c>
      <c r="D15" s="6"/>
      <c r="E15" s="6"/>
      <c r="F15" s="38">
        <f>SUM(F55)</f>
        <v>32914.608</v>
      </c>
    </row>
    <row r="16" spans="1:7" ht="31.5" x14ac:dyDescent="0.25">
      <c r="A16" s="6" t="s">
        <v>64</v>
      </c>
      <c r="B16" s="4" t="s">
        <v>14</v>
      </c>
      <c r="C16" s="6" t="s">
        <v>10</v>
      </c>
      <c r="D16" s="6"/>
      <c r="E16" s="6"/>
      <c r="F16" s="39">
        <f>F17+F20</f>
        <v>29523.360000000001</v>
      </c>
    </row>
    <row r="17" spans="1:6" ht="31.5" x14ac:dyDescent="0.25">
      <c r="A17" s="6" t="s">
        <v>65</v>
      </c>
      <c r="B17" s="4" t="s">
        <v>15</v>
      </c>
      <c r="C17" s="6" t="s">
        <v>10</v>
      </c>
      <c r="D17" s="6"/>
      <c r="E17" s="6"/>
      <c r="F17" s="39">
        <v>29523.360000000001</v>
      </c>
    </row>
    <row r="18" spans="1:6" ht="31.5" x14ac:dyDescent="0.25">
      <c r="A18" s="6" t="s">
        <v>66</v>
      </c>
      <c r="B18" s="4" t="s">
        <v>16</v>
      </c>
      <c r="C18" s="6" t="s">
        <v>10</v>
      </c>
      <c r="D18" s="6"/>
      <c r="E18" s="6"/>
      <c r="F18" s="3"/>
    </row>
    <row r="19" spans="1:6" ht="15.75" x14ac:dyDescent="0.25">
      <c r="A19" s="6" t="s">
        <v>67</v>
      </c>
      <c r="B19" s="4" t="s">
        <v>17</v>
      </c>
      <c r="C19" s="6" t="s">
        <v>10</v>
      </c>
      <c r="D19" s="6"/>
      <c r="E19" s="6"/>
      <c r="F19" s="3"/>
    </row>
    <row r="20" spans="1:6" ht="31.5" x14ac:dyDescent="0.25">
      <c r="A20" s="6" t="s">
        <v>68</v>
      </c>
      <c r="B20" s="4" t="s">
        <v>18</v>
      </c>
      <c r="C20" s="6" t="s">
        <v>10</v>
      </c>
      <c r="D20" s="6"/>
      <c r="E20" s="6"/>
      <c r="F20" s="6"/>
    </row>
    <row r="21" spans="1:6" ht="15.75" x14ac:dyDescent="0.25">
      <c r="A21" s="6" t="s">
        <v>69</v>
      </c>
      <c r="B21" s="4" t="s">
        <v>19</v>
      </c>
      <c r="C21" s="6" t="s">
        <v>10</v>
      </c>
      <c r="D21" s="6"/>
      <c r="E21" s="6"/>
      <c r="F21" s="3"/>
    </row>
    <row r="22" spans="1:6" ht="31.5" x14ac:dyDescent="0.25">
      <c r="A22" s="6" t="s">
        <v>70</v>
      </c>
      <c r="B22" s="4" t="s">
        <v>20</v>
      </c>
      <c r="C22" s="6" t="s">
        <v>10</v>
      </c>
      <c r="D22" s="6"/>
      <c r="E22" s="6"/>
      <c r="F22" s="6">
        <f>F13+F16</f>
        <v>29523.360000000001</v>
      </c>
    </row>
    <row r="23" spans="1:6" ht="31.5" x14ac:dyDescent="0.25">
      <c r="A23" s="6" t="s">
        <v>71</v>
      </c>
      <c r="B23" s="4" t="s">
        <v>21</v>
      </c>
      <c r="C23" s="6" t="s">
        <v>10</v>
      </c>
      <c r="D23" s="9"/>
      <c r="E23" s="9"/>
      <c r="F23" s="8"/>
    </row>
    <row r="24" spans="1:6" ht="31.5" x14ac:dyDescent="0.25">
      <c r="A24" s="6" t="s">
        <v>72</v>
      </c>
      <c r="B24" s="4" t="s">
        <v>22</v>
      </c>
      <c r="C24" s="6" t="s">
        <v>10</v>
      </c>
      <c r="D24" s="9"/>
      <c r="E24" s="9"/>
      <c r="F24" s="9">
        <f>F22-F55</f>
        <v>-3391.2479999999996</v>
      </c>
    </row>
    <row r="25" spans="1:6" ht="31.5" x14ac:dyDescent="0.25">
      <c r="A25" s="6" t="s">
        <v>73</v>
      </c>
      <c r="B25" s="4" t="s">
        <v>23</v>
      </c>
      <c r="C25" s="6" t="s">
        <v>10</v>
      </c>
      <c r="D25" s="6"/>
      <c r="E25" s="6"/>
      <c r="F25" s="38">
        <f>SUM(F14+F15-F16)</f>
        <v>25527.498</v>
      </c>
    </row>
    <row r="26" spans="1:6" ht="15.75" x14ac:dyDescent="0.25">
      <c r="A26" s="54" t="s">
        <v>124</v>
      </c>
      <c r="B26" s="54"/>
      <c r="C26" s="54"/>
      <c r="D26" s="54"/>
      <c r="E26" s="54"/>
      <c r="F26" s="54"/>
    </row>
    <row r="27" spans="1:6" ht="51.75" x14ac:dyDescent="0.25">
      <c r="A27" s="6" t="s">
        <v>74</v>
      </c>
      <c r="B27" s="33" t="s">
        <v>24</v>
      </c>
      <c r="C27" s="34" t="s">
        <v>2</v>
      </c>
      <c r="D27" s="34"/>
      <c r="E27" s="34"/>
      <c r="F27" s="34" t="s">
        <v>25</v>
      </c>
    </row>
    <row r="28" spans="1:6" ht="37.5" x14ac:dyDescent="0.3">
      <c r="A28" s="3"/>
      <c r="B28" s="17" t="s">
        <v>88</v>
      </c>
      <c r="C28" s="1" t="s">
        <v>10</v>
      </c>
      <c r="D28" s="28">
        <f>SUM(D29:D30)</f>
        <v>4.5200000000000005</v>
      </c>
      <c r="E28" s="35">
        <f>SUM(G1)</f>
        <v>159.47</v>
      </c>
      <c r="F28" s="36">
        <f>SUM(E28*D28*12)</f>
        <v>8649.6528000000017</v>
      </c>
    </row>
    <row r="29" spans="1:6" ht="18.75" x14ac:dyDescent="0.3">
      <c r="A29" s="3"/>
      <c r="B29" s="18" t="s">
        <v>89</v>
      </c>
      <c r="C29" s="6" t="s">
        <v>10</v>
      </c>
      <c r="D29" s="29">
        <v>2.99</v>
      </c>
      <c r="E29" s="35">
        <f>SUM(E28)</f>
        <v>159.47</v>
      </c>
      <c r="F29" s="36">
        <f t="shared" ref="F29:F54" si="0">SUM(E29*D29*12)</f>
        <v>5721.7836000000007</v>
      </c>
    </row>
    <row r="30" spans="1:6" ht="18.75" x14ac:dyDescent="0.3">
      <c r="A30" s="3"/>
      <c r="B30" s="18" t="s">
        <v>90</v>
      </c>
      <c r="C30" s="6" t="s">
        <v>10</v>
      </c>
      <c r="D30" s="29">
        <v>1.53</v>
      </c>
      <c r="E30" s="35">
        <f t="shared" ref="E30:E54" si="1">SUM(E29)</f>
        <v>159.47</v>
      </c>
      <c r="F30" s="36">
        <f t="shared" si="0"/>
        <v>2927.8692000000001</v>
      </c>
    </row>
    <row r="31" spans="1:6" ht="37.5" x14ac:dyDescent="0.3">
      <c r="A31" s="3"/>
      <c r="B31" s="19" t="s">
        <v>91</v>
      </c>
      <c r="C31" s="6" t="s">
        <v>10</v>
      </c>
      <c r="D31" s="28"/>
      <c r="E31" s="35">
        <f t="shared" si="1"/>
        <v>159.47</v>
      </c>
      <c r="F31" s="36">
        <f t="shared" si="0"/>
        <v>0</v>
      </c>
    </row>
    <row r="32" spans="1:6" ht="18.75" x14ac:dyDescent="0.3">
      <c r="A32" s="20" t="s">
        <v>92</v>
      </c>
      <c r="B32" s="21" t="s">
        <v>93</v>
      </c>
      <c r="C32" s="6" t="s">
        <v>10</v>
      </c>
      <c r="D32" s="30">
        <f t="shared" ref="D32" si="2">SUM(D33:D37)</f>
        <v>0.65</v>
      </c>
      <c r="E32" s="35">
        <f t="shared" si="1"/>
        <v>159.47</v>
      </c>
      <c r="F32" s="36">
        <f t="shared" si="0"/>
        <v>1243.866</v>
      </c>
    </row>
    <row r="33" spans="1:6" ht="18.75" x14ac:dyDescent="0.3">
      <c r="A33" s="22"/>
      <c r="B33" s="18" t="s">
        <v>94</v>
      </c>
      <c r="C33" s="6" t="s">
        <v>10</v>
      </c>
      <c r="D33" s="29">
        <v>0.13</v>
      </c>
      <c r="E33" s="35">
        <f t="shared" si="1"/>
        <v>159.47</v>
      </c>
      <c r="F33" s="36">
        <f t="shared" si="0"/>
        <v>248.77320000000003</v>
      </c>
    </row>
    <row r="34" spans="1:6" ht="18.75" x14ac:dyDescent="0.3">
      <c r="A34" s="22"/>
      <c r="B34" s="18" t="s">
        <v>95</v>
      </c>
      <c r="C34" s="6" t="s">
        <v>10</v>
      </c>
      <c r="D34" s="29">
        <v>0.27</v>
      </c>
      <c r="E34" s="35">
        <f t="shared" si="1"/>
        <v>159.47</v>
      </c>
      <c r="F34" s="36">
        <f t="shared" si="0"/>
        <v>516.68280000000004</v>
      </c>
    </row>
    <row r="35" spans="1:6" ht="18.75" x14ac:dyDescent="0.3">
      <c r="A35" s="22"/>
      <c r="B35" s="18" t="s">
        <v>96</v>
      </c>
      <c r="C35" s="1" t="s">
        <v>10</v>
      </c>
      <c r="D35" s="31">
        <v>0</v>
      </c>
      <c r="E35" s="35">
        <f t="shared" si="1"/>
        <v>159.47</v>
      </c>
      <c r="F35" s="36">
        <f t="shared" si="0"/>
        <v>0</v>
      </c>
    </row>
    <row r="36" spans="1:6" ht="18.75" x14ac:dyDescent="0.3">
      <c r="A36" s="22"/>
      <c r="B36" s="18" t="s">
        <v>97</v>
      </c>
      <c r="C36" s="6" t="s">
        <v>10</v>
      </c>
      <c r="D36" s="31"/>
      <c r="E36" s="35">
        <f t="shared" si="1"/>
        <v>159.47</v>
      </c>
      <c r="F36" s="36">
        <f t="shared" si="0"/>
        <v>0</v>
      </c>
    </row>
    <row r="37" spans="1:6" ht="18.75" x14ac:dyDescent="0.3">
      <c r="A37" s="22"/>
      <c r="B37" s="18" t="s">
        <v>98</v>
      </c>
      <c r="C37" s="6" t="s">
        <v>10</v>
      </c>
      <c r="D37" s="31">
        <v>0.25</v>
      </c>
      <c r="E37" s="35">
        <f t="shared" si="1"/>
        <v>159.47</v>
      </c>
      <c r="F37" s="36">
        <f t="shared" si="0"/>
        <v>478.40999999999997</v>
      </c>
    </row>
    <row r="38" spans="1:6" ht="18.75" x14ac:dyDescent="0.3">
      <c r="A38" s="20" t="s">
        <v>99</v>
      </c>
      <c r="B38" s="21" t="s">
        <v>100</v>
      </c>
      <c r="C38" s="6" t="s">
        <v>10</v>
      </c>
      <c r="D38" s="32">
        <f>SUM(D39:D43)</f>
        <v>1.33</v>
      </c>
      <c r="E38" s="35">
        <f t="shared" si="1"/>
        <v>159.47</v>
      </c>
      <c r="F38" s="36">
        <f t="shared" si="0"/>
        <v>2545.1412</v>
      </c>
    </row>
    <row r="39" spans="1:6" ht="18.75" x14ac:dyDescent="0.3">
      <c r="A39" s="22"/>
      <c r="B39" s="18" t="s">
        <v>101</v>
      </c>
      <c r="C39" s="6" t="s">
        <v>10</v>
      </c>
      <c r="D39" s="31">
        <v>0.88</v>
      </c>
      <c r="E39" s="35">
        <f t="shared" si="1"/>
        <v>159.47</v>
      </c>
      <c r="F39" s="36">
        <f t="shared" si="0"/>
        <v>1684.0031999999999</v>
      </c>
    </row>
    <row r="40" spans="1:6" ht="18.75" x14ac:dyDescent="0.3">
      <c r="A40" s="22"/>
      <c r="B40" s="18" t="s">
        <v>102</v>
      </c>
      <c r="C40" s="6" t="s">
        <v>10</v>
      </c>
      <c r="D40" s="31">
        <v>0.19</v>
      </c>
      <c r="E40" s="35">
        <f t="shared" si="1"/>
        <v>159.47</v>
      </c>
      <c r="F40" s="36">
        <f t="shared" si="0"/>
        <v>363.59159999999997</v>
      </c>
    </row>
    <row r="41" spans="1:6" ht="18.75" x14ac:dyDescent="0.3">
      <c r="A41" s="22"/>
      <c r="B41" s="18" t="s">
        <v>103</v>
      </c>
      <c r="C41" s="6" t="s">
        <v>10</v>
      </c>
      <c r="D41" s="31">
        <v>0</v>
      </c>
      <c r="E41" s="35">
        <f t="shared" si="1"/>
        <v>159.47</v>
      </c>
      <c r="F41" s="36">
        <f t="shared" si="0"/>
        <v>0</v>
      </c>
    </row>
    <row r="42" spans="1:6" ht="18.75" x14ac:dyDescent="0.3">
      <c r="A42" s="22"/>
      <c r="B42" s="18" t="s">
        <v>104</v>
      </c>
      <c r="C42" s="6" t="s">
        <v>10</v>
      </c>
      <c r="D42" s="31">
        <v>0.19</v>
      </c>
      <c r="E42" s="35">
        <f t="shared" si="1"/>
        <v>159.47</v>
      </c>
      <c r="F42" s="36">
        <f t="shared" si="0"/>
        <v>363.59159999999997</v>
      </c>
    </row>
    <row r="43" spans="1:6" ht="18.75" x14ac:dyDescent="0.3">
      <c r="A43" s="22"/>
      <c r="B43" s="18" t="s">
        <v>105</v>
      </c>
      <c r="C43" s="6" t="s">
        <v>10</v>
      </c>
      <c r="D43" s="31">
        <v>7.0000000000000007E-2</v>
      </c>
      <c r="E43" s="35">
        <f t="shared" si="1"/>
        <v>159.47</v>
      </c>
      <c r="F43" s="36">
        <f t="shared" si="0"/>
        <v>133.95480000000001</v>
      </c>
    </row>
    <row r="44" spans="1:6" ht="18.75" x14ac:dyDescent="0.3">
      <c r="A44" s="20" t="s">
        <v>106</v>
      </c>
      <c r="B44" s="21" t="s">
        <v>107</v>
      </c>
      <c r="C44" s="6" t="s">
        <v>10</v>
      </c>
      <c r="D44" s="32">
        <v>2.77</v>
      </c>
      <c r="E44" s="35">
        <f t="shared" si="1"/>
        <v>159.47</v>
      </c>
      <c r="F44" s="36">
        <f t="shared" si="0"/>
        <v>5300.7828</v>
      </c>
    </row>
    <row r="45" spans="1:6" ht="18.75" x14ac:dyDescent="0.3">
      <c r="A45" s="20" t="s">
        <v>108</v>
      </c>
      <c r="B45" s="21" t="s">
        <v>109</v>
      </c>
      <c r="C45" s="6" t="s">
        <v>10</v>
      </c>
      <c r="D45" s="32">
        <f>SUM(D46:D48)</f>
        <v>3.46</v>
      </c>
      <c r="E45" s="35">
        <f t="shared" si="1"/>
        <v>159.47</v>
      </c>
      <c r="F45" s="36">
        <f t="shared" si="0"/>
        <v>6621.1944000000003</v>
      </c>
    </row>
    <row r="46" spans="1:6" ht="18.75" x14ac:dyDescent="0.3">
      <c r="A46" s="22"/>
      <c r="B46" s="18" t="s">
        <v>110</v>
      </c>
      <c r="C46" s="1" t="s">
        <v>10</v>
      </c>
      <c r="D46" s="31">
        <v>2.2400000000000002</v>
      </c>
      <c r="E46" s="35">
        <f t="shared" si="1"/>
        <v>159.47</v>
      </c>
      <c r="F46" s="36">
        <f t="shared" si="0"/>
        <v>4286.5536000000002</v>
      </c>
    </row>
    <row r="47" spans="1:6" ht="18.75" x14ac:dyDescent="0.3">
      <c r="A47" s="22"/>
      <c r="B47" s="18" t="s">
        <v>111</v>
      </c>
      <c r="C47" s="6" t="s">
        <v>10</v>
      </c>
      <c r="D47" s="31">
        <v>0.94</v>
      </c>
      <c r="E47" s="35">
        <f t="shared" si="1"/>
        <v>159.47</v>
      </c>
      <c r="F47" s="36">
        <f t="shared" si="0"/>
        <v>1798.8215999999998</v>
      </c>
    </row>
    <row r="48" spans="1:6" ht="18.75" x14ac:dyDescent="0.3">
      <c r="A48" s="22"/>
      <c r="B48" s="18" t="s">
        <v>112</v>
      </c>
      <c r="C48" s="1" t="s">
        <v>10</v>
      </c>
      <c r="D48" s="31">
        <v>0.28000000000000003</v>
      </c>
      <c r="E48" s="35">
        <f t="shared" si="1"/>
        <v>159.47</v>
      </c>
      <c r="F48" s="36">
        <f t="shared" si="0"/>
        <v>535.81920000000002</v>
      </c>
    </row>
    <row r="49" spans="1:6" ht="18.75" x14ac:dyDescent="0.3">
      <c r="A49" s="20" t="s">
        <v>113</v>
      </c>
      <c r="B49" s="21" t="s">
        <v>114</v>
      </c>
      <c r="C49" s="6" t="s">
        <v>10</v>
      </c>
      <c r="D49" s="32">
        <v>1.83</v>
      </c>
      <c r="E49" s="35">
        <f t="shared" si="1"/>
        <v>159.47</v>
      </c>
      <c r="F49" s="36">
        <f t="shared" si="0"/>
        <v>3501.9612000000002</v>
      </c>
    </row>
    <row r="50" spans="1:6" ht="48" x14ac:dyDescent="0.3">
      <c r="A50" s="20" t="s">
        <v>115</v>
      </c>
      <c r="B50" s="23" t="s">
        <v>116</v>
      </c>
      <c r="C50" s="6" t="s">
        <v>10</v>
      </c>
      <c r="D50" s="30">
        <v>0</v>
      </c>
      <c r="E50" s="35">
        <f t="shared" si="1"/>
        <v>159.47</v>
      </c>
      <c r="F50" s="36">
        <f t="shared" si="0"/>
        <v>0</v>
      </c>
    </row>
    <row r="51" spans="1:6" ht="48" x14ac:dyDescent="0.3">
      <c r="A51" s="20" t="s">
        <v>117</v>
      </c>
      <c r="B51" s="23" t="s">
        <v>118</v>
      </c>
      <c r="C51" s="6"/>
      <c r="D51" s="30">
        <v>0.18</v>
      </c>
      <c r="E51" s="35">
        <f t="shared" si="1"/>
        <v>159.47</v>
      </c>
      <c r="F51" s="36">
        <f t="shared" si="0"/>
        <v>344.45519999999999</v>
      </c>
    </row>
    <row r="52" spans="1:6" ht="18.75" x14ac:dyDescent="0.3">
      <c r="A52" s="20" t="s">
        <v>119</v>
      </c>
      <c r="B52" s="21" t="s">
        <v>120</v>
      </c>
      <c r="C52" s="6"/>
      <c r="D52" s="30"/>
      <c r="E52" s="35">
        <f t="shared" si="1"/>
        <v>159.47</v>
      </c>
      <c r="F52" s="36">
        <f t="shared" si="0"/>
        <v>0</v>
      </c>
    </row>
    <row r="53" spans="1:6" ht="48" x14ac:dyDescent="0.3">
      <c r="A53" s="20" t="s">
        <v>121</v>
      </c>
      <c r="B53" s="23" t="s">
        <v>122</v>
      </c>
      <c r="C53" s="6"/>
      <c r="D53" s="30">
        <v>0</v>
      </c>
      <c r="E53" s="35">
        <f t="shared" si="1"/>
        <v>159.47</v>
      </c>
      <c r="F53" s="36">
        <f t="shared" si="0"/>
        <v>0</v>
      </c>
    </row>
    <row r="54" spans="1:6" ht="18.75" x14ac:dyDescent="0.3">
      <c r="A54" s="24"/>
      <c r="B54" s="24" t="s">
        <v>123</v>
      </c>
      <c r="C54" s="6" t="s">
        <v>10</v>
      </c>
      <c r="D54" s="6">
        <v>2.46</v>
      </c>
      <c r="E54" s="35">
        <f t="shared" si="1"/>
        <v>159.47</v>
      </c>
      <c r="F54" s="36">
        <f t="shared" si="0"/>
        <v>4707.5544</v>
      </c>
    </row>
    <row r="55" spans="1:6" ht="15.75" x14ac:dyDescent="0.25">
      <c r="A55" s="3"/>
      <c r="B55" s="27" t="s">
        <v>26</v>
      </c>
      <c r="C55" s="1" t="s">
        <v>10</v>
      </c>
      <c r="D55" s="37">
        <f>SUM(D28+D32+D38+D44+D45+D49+D50+D51+D53+D54)</f>
        <v>17.2</v>
      </c>
      <c r="E55" s="37"/>
      <c r="F55" s="37">
        <f t="shared" ref="F55" si="3">SUM(F28+F32+F38+F44+F45+F49+F50+F51+F53+F54)</f>
        <v>32914.608</v>
      </c>
    </row>
    <row r="56" spans="1:6" ht="15.75" x14ac:dyDescent="0.25">
      <c r="A56" s="68" t="s">
        <v>27</v>
      </c>
      <c r="B56" s="69"/>
      <c r="C56" s="69"/>
      <c r="D56" s="69"/>
      <c r="E56" s="69"/>
      <c r="F56" s="70"/>
    </row>
    <row r="57" spans="1:6" ht="15.75" x14ac:dyDescent="0.25">
      <c r="A57" s="6" t="s">
        <v>75</v>
      </c>
      <c r="B57" s="10" t="s">
        <v>28</v>
      </c>
      <c r="C57" s="6" t="s">
        <v>10</v>
      </c>
      <c r="D57" s="6"/>
      <c r="E57" s="6"/>
      <c r="F57" s="11"/>
    </row>
    <row r="58" spans="1:6" ht="15.75" x14ac:dyDescent="0.25">
      <c r="A58" s="6" t="s">
        <v>76</v>
      </c>
      <c r="B58" s="10" t="s">
        <v>29</v>
      </c>
      <c r="C58" s="6" t="s">
        <v>10</v>
      </c>
      <c r="D58" s="6"/>
      <c r="E58" s="6"/>
      <c r="F58" s="11"/>
    </row>
    <row r="59" spans="1:6" ht="31.5" x14ac:dyDescent="0.25">
      <c r="A59" s="6" t="s">
        <v>77</v>
      </c>
      <c r="B59" s="10" t="s">
        <v>30</v>
      </c>
      <c r="C59" s="6" t="s">
        <v>10</v>
      </c>
      <c r="D59" s="6"/>
      <c r="E59" s="6"/>
      <c r="F59" s="11"/>
    </row>
    <row r="60" spans="1:6" ht="15.75" x14ac:dyDescent="0.25">
      <c r="A60" s="6" t="s">
        <v>78</v>
      </c>
      <c r="B60" s="10" t="s">
        <v>31</v>
      </c>
      <c r="C60" s="6" t="s">
        <v>10</v>
      </c>
      <c r="D60" s="6"/>
      <c r="E60" s="6"/>
      <c r="F60" s="11"/>
    </row>
    <row r="61" spans="1:6" ht="31.5" x14ac:dyDescent="0.25">
      <c r="A61" s="6" t="s">
        <v>79</v>
      </c>
      <c r="B61" s="10" t="s">
        <v>9</v>
      </c>
      <c r="C61" s="6" t="s">
        <v>10</v>
      </c>
      <c r="D61" s="6"/>
      <c r="E61" s="6"/>
      <c r="F61" s="11"/>
    </row>
    <row r="62" spans="1:6" ht="31.5" x14ac:dyDescent="0.25">
      <c r="A62" s="6" t="s">
        <v>80</v>
      </c>
      <c r="B62" s="10" t="s">
        <v>11</v>
      </c>
      <c r="C62" s="6" t="s">
        <v>10</v>
      </c>
      <c r="D62" s="6"/>
      <c r="E62" s="6"/>
      <c r="F62" s="11"/>
    </row>
    <row r="63" spans="1:6" ht="31.5" x14ac:dyDescent="0.25">
      <c r="A63" s="6" t="s">
        <v>81</v>
      </c>
      <c r="B63" s="10" t="s">
        <v>12</v>
      </c>
      <c r="C63" s="6" t="s">
        <v>10</v>
      </c>
      <c r="D63" s="6"/>
      <c r="E63" s="6"/>
      <c r="F63" s="11"/>
    </row>
    <row r="64" spans="1:6" ht="31.5" x14ac:dyDescent="0.25">
      <c r="A64" s="6" t="s">
        <v>82</v>
      </c>
      <c r="B64" s="10" t="s">
        <v>21</v>
      </c>
      <c r="C64" s="6" t="s">
        <v>10</v>
      </c>
      <c r="D64" s="6"/>
      <c r="E64" s="6"/>
      <c r="F64" s="11"/>
    </row>
    <row r="65" spans="1:6" ht="31.5" x14ac:dyDescent="0.25">
      <c r="A65" s="6" t="s">
        <v>83</v>
      </c>
      <c r="B65" s="10" t="s">
        <v>22</v>
      </c>
      <c r="C65" s="6" t="s">
        <v>10</v>
      </c>
      <c r="D65" s="6"/>
      <c r="E65" s="6"/>
      <c r="F65" s="11"/>
    </row>
    <row r="66" spans="1:6" ht="31.5" x14ac:dyDescent="0.25">
      <c r="A66" s="6" t="s">
        <v>84</v>
      </c>
      <c r="B66" s="12" t="s">
        <v>23</v>
      </c>
      <c r="C66" s="6" t="s">
        <v>10</v>
      </c>
      <c r="D66" s="6"/>
      <c r="E66" s="6"/>
      <c r="F66" s="6"/>
    </row>
    <row r="67" spans="1:6" ht="15.75" x14ac:dyDescent="0.25">
      <c r="A67" s="71" t="s">
        <v>32</v>
      </c>
      <c r="B67" s="71"/>
      <c r="C67" s="71"/>
      <c r="D67" s="71"/>
      <c r="E67" s="71"/>
      <c r="F67" s="71"/>
    </row>
    <row r="68" spans="1:6" ht="15.75" x14ac:dyDescent="0.25">
      <c r="A68" s="13">
        <v>29</v>
      </c>
      <c r="B68" s="10" t="s">
        <v>33</v>
      </c>
      <c r="C68" s="14" t="s">
        <v>34</v>
      </c>
      <c r="D68" s="25"/>
      <c r="E68" s="25"/>
      <c r="F68" s="43" t="s">
        <v>35</v>
      </c>
    </row>
    <row r="69" spans="1:6" ht="15.75" x14ac:dyDescent="0.25">
      <c r="A69" s="13">
        <v>30</v>
      </c>
      <c r="B69" s="10" t="s">
        <v>2</v>
      </c>
      <c r="C69" s="14" t="s">
        <v>34</v>
      </c>
      <c r="D69" s="14"/>
      <c r="E69" s="14"/>
      <c r="F69" s="4" t="s">
        <v>36</v>
      </c>
    </row>
    <row r="70" spans="1:6" ht="15.75" x14ac:dyDescent="0.25">
      <c r="A70" s="55">
        <v>31</v>
      </c>
      <c r="B70" s="57" t="s">
        <v>37</v>
      </c>
      <c r="C70" s="59" t="s">
        <v>38</v>
      </c>
      <c r="D70" s="43"/>
      <c r="E70" s="43"/>
      <c r="F70" s="59"/>
    </row>
    <row r="71" spans="1:6" ht="15.75" x14ac:dyDescent="0.25">
      <c r="A71" s="56"/>
      <c r="B71" s="58"/>
      <c r="C71" s="60"/>
      <c r="D71" s="44"/>
      <c r="E71" s="44"/>
      <c r="F71" s="60"/>
    </row>
    <row r="72" spans="1:6" ht="15.75" x14ac:dyDescent="0.25">
      <c r="A72" s="13">
        <v>32</v>
      </c>
      <c r="B72" s="10" t="s">
        <v>39</v>
      </c>
      <c r="C72" s="4" t="s">
        <v>10</v>
      </c>
      <c r="D72" s="4"/>
      <c r="E72" s="4"/>
      <c r="F72" s="7"/>
    </row>
    <row r="73" spans="1:6" ht="15.75" x14ac:dyDescent="0.25">
      <c r="A73" s="13">
        <v>33</v>
      </c>
      <c r="B73" s="10" t="s">
        <v>40</v>
      </c>
      <c r="C73" s="4" t="s">
        <v>10</v>
      </c>
      <c r="D73" s="4"/>
      <c r="E73" s="4"/>
      <c r="F73" s="7"/>
    </row>
    <row r="74" spans="1:6" ht="15.75" x14ac:dyDescent="0.25">
      <c r="A74" s="13">
        <v>34</v>
      </c>
      <c r="B74" s="10" t="s">
        <v>41</v>
      </c>
      <c r="C74" s="4" t="s">
        <v>10</v>
      </c>
      <c r="D74" s="4"/>
      <c r="E74" s="4"/>
      <c r="F74" s="7"/>
    </row>
    <row r="75" spans="1:6" ht="31.5" x14ac:dyDescent="0.25">
      <c r="A75" s="13">
        <v>35</v>
      </c>
      <c r="B75" s="10" t="s">
        <v>42</v>
      </c>
      <c r="C75" s="4" t="s">
        <v>10</v>
      </c>
      <c r="D75" s="4"/>
      <c r="E75" s="4"/>
      <c r="F75" s="7"/>
    </row>
    <row r="76" spans="1:6" ht="31.5" x14ac:dyDescent="0.25">
      <c r="A76" s="13">
        <v>36</v>
      </c>
      <c r="B76" s="10" t="s">
        <v>43</v>
      </c>
      <c r="C76" s="4" t="s">
        <v>10</v>
      </c>
      <c r="D76" s="4"/>
      <c r="E76" s="4"/>
      <c r="F76" s="7"/>
    </row>
    <row r="77" spans="1:6" ht="31.5" x14ac:dyDescent="0.25">
      <c r="A77" s="13">
        <v>37</v>
      </c>
      <c r="B77" s="10" t="s">
        <v>44</v>
      </c>
      <c r="C77" s="4" t="s">
        <v>10</v>
      </c>
      <c r="D77" s="4"/>
      <c r="E77" s="4"/>
      <c r="F77" s="7"/>
    </row>
    <row r="78" spans="1:6" ht="47.25" x14ac:dyDescent="0.25">
      <c r="A78" s="13">
        <v>38</v>
      </c>
      <c r="B78" s="10" t="s">
        <v>45</v>
      </c>
      <c r="C78" s="4" t="s">
        <v>10</v>
      </c>
      <c r="D78" s="4"/>
      <c r="E78" s="4"/>
      <c r="F78" s="7"/>
    </row>
    <row r="79" spans="1:6" ht="15.75" x14ac:dyDescent="0.25">
      <c r="A79" s="13">
        <v>39</v>
      </c>
      <c r="B79" s="10" t="s">
        <v>28</v>
      </c>
      <c r="C79" s="4" t="s">
        <v>46</v>
      </c>
      <c r="D79" s="4"/>
      <c r="E79" s="4"/>
      <c r="F79" s="7"/>
    </row>
    <row r="80" spans="1:6" ht="15.75" x14ac:dyDescent="0.25">
      <c r="A80" s="13">
        <v>40</v>
      </c>
      <c r="B80" s="10" t="s">
        <v>29</v>
      </c>
      <c r="C80" s="4" t="s">
        <v>46</v>
      </c>
      <c r="D80" s="4"/>
      <c r="E80" s="4"/>
      <c r="F80" s="7"/>
    </row>
    <row r="81" spans="1:6" ht="31.5" x14ac:dyDescent="0.25">
      <c r="A81" s="13">
        <v>41</v>
      </c>
      <c r="B81" s="10" t="s">
        <v>30</v>
      </c>
      <c r="C81" s="4" t="s">
        <v>46</v>
      </c>
      <c r="D81" s="4"/>
      <c r="E81" s="4"/>
      <c r="F81" s="16"/>
    </row>
    <row r="82" spans="1:6" ht="15.75" x14ac:dyDescent="0.25">
      <c r="A82" s="13">
        <v>42</v>
      </c>
      <c r="B82" s="10" t="s">
        <v>31</v>
      </c>
      <c r="C82" s="4" t="s">
        <v>10</v>
      </c>
      <c r="D82" s="4"/>
      <c r="E82" s="4"/>
      <c r="F82" s="11"/>
    </row>
    <row r="83" spans="1:6" ht="47.25" x14ac:dyDescent="0.25">
      <c r="A83" s="13">
        <v>29</v>
      </c>
      <c r="B83" s="10" t="s">
        <v>33</v>
      </c>
      <c r="C83" s="14" t="s">
        <v>34</v>
      </c>
      <c r="D83" s="25"/>
      <c r="E83" s="25"/>
      <c r="F83" s="43" t="s">
        <v>47</v>
      </c>
    </row>
    <row r="84" spans="1:6" ht="15.75" x14ac:dyDescent="0.25">
      <c r="A84" s="13">
        <v>30</v>
      </c>
      <c r="B84" s="10" t="s">
        <v>2</v>
      </c>
      <c r="C84" s="14" t="s">
        <v>34</v>
      </c>
      <c r="D84" s="14"/>
      <c r="E84" s="14"/>
      <c r="F84" s="4" t="s">
        <v>48</v>
      </c>
    </row>
    <row r="85" spans="1:6" ht="15.75" x14ac:dyDescent="0.25">
      <c r="A85" s="55">
        <v>31</v>
      </c>
      <c r="B85" s="57" t="s">
        <v>37</v>
      </c>
      <c r="C85" s="59" t="s">
        <v>38</v>
      </c>
      <c r="D85" s="43"/>
      <c r="E85" s="43"/>
      <c r="F85" s="59"/>
    </row>
    <row r="86" spans="1:6" ht="15.75" x14ac:dyDescent="0.25">
      <c r="A86" s="56"/>
      <c r="B86" s="58"/>
      <c r="C86" s="60"/>
      <c r="D86" s="44"/>
      <c r="E86" s="44"/>
      <c r="F86" s="60"/>
    </row>
    <row r="87" spans="1:6" ht="15.75" x14ac:dyDescent="0.25">
      <c r="A87" s="13">
        <v>32</v>
      </c>
      <c r="B87" s="10" t="s">
        <v>39</v>
      </c>
      <c r="C87" s="4" t="s">
        <v>10</v>
      </c>
      <c r="D87" s="4"/>
      <c r="E87" s="4"/>
      <c r="F87" s="7"/>
    </row>
    <row r="88" spans="1:6" ht="15.75" x14ac:dyDescent="0.25">
      <c r="A88" s="13">
        <v>33</v>
      </c>
      <c r="B88" s="10" t="s">
        <v>40</v>
      </c>
      <c r="C88" s="4" t="s">
        <v>10</v>
      </c>
      <c r="D88" s="4"/>
      <c r="E88" s="4"/>
      <c r="F88" s="7"/>
    </row>
    <row r="89" spans="1:6" ht="15.75" x14ac:dyDescent="0.25">
      <c r="A89" s="13">
        <v>34</v>
      </c>
      <c r="B89" s="10" t="s">
        <v>41</v>
      </c>
      <c r="C89" s="4" t="s">
        <v>10</v>
      </c>
      <c r="D89" s="4"/>
      <c r="E89" s="4"/>
      <c r="F89" s="7"/>
    </row>
    <row r="90" spans="1:6" ht="31.5" x14ac:dyDescent="0.25">
      <c r="A90" s="13">
        <v>35</v>
      </c>
      <c r="B90" s="10" t="s">
        <v>42</v>
      </c>
      <c r="C90" s="4" t="s">
        <v>10</v>
      </c>
      <c r="D90" s="4"/>
      <c r="E90" s="4"/>
      <c r="F90" s="7"/>
    </row>
    <row r="91" spans="1:6" ht="31.5" x14ac:dyDescent="0.25">
      <c r="A91" s="13">
        <v>36</v>
      </c>
      <c r="B91" s="10" t="s">
        <v>43</v>
      </c>
      <c r="C91" s="4" t="s">
        <v>10</v>
      </c>
      <c r="D91" s="4"/>
      <c r="E91" s="4"/>
      <c r="F91" s="7"/>
    </row>
    <row r="92" spans="1:6" ht="31.5" x14ac:dyDescent="0.25">
      <c r="A92" s="13">
        <v>37</v>
      </c>
      <c r="B92" s="10" t="s">
        <v>44</v>
      </c>
      <c r="C92" s="4" t="s">
        <v>10</v>
      </c>
      <c r="D92" s="4"/>
      <c r="E92" s="4"/>
      <c r="F92" s="7"/>
    </row>
    <row r="93" spans="1:6" ht="47.25" x14ac:dyDescent="0.25">
      <c r="A93" s="13">
        <v>38</v>
      </c>
      <c r="B93" s="10" t="s">
        <v>45</v>
      </c>
      <c r="C93" s="4" t="s">
        <v>10</v>
      </c>
      <c r="D93" s="4"/>
      <c r="E93" s="4"/>
      <c r="F93" s="7"/>
    </row>
    <row r="94" spans="1:6" ht="15.75" x14ac:dyDescent="0.25">
      <c r="A94" s="13">
        <v>39</v>
      </c>
      <c r="B94" s="10" t="s">
        <v>28</v>
      </c>
      <c r="C94" s="4" t="s">
        <v>46</v>
      </c>
      <c r="D94" s="4"/>
      <c r="E94" s="4"/>
      <c r="F94" s="7"/>
    </row>
    <row r="95" spans="1:6" ht="15.75" x14ac:dyDescent="0.25">
      <c r="A95" s="13">
        <v>40</v>
      </c>
      <c r="B95" s="10" t="s">
        <v>29</v>
      </c>
      <c r="C95" s="4" t="s">
        <v>46</v>
      </c>
      <c r="D95" s="4"/>
      <c r="E95" s="4"/>
      <c r="F95" s="7"/>
    </row>
    <row r="96" spans="1:6" ht="31.5" x14ac:dyDescent="0.25">
      <c r="A96" s="13">
        <v>41</v>
      </c>
      <c r="B96" s="10" t="s">
        <v>30</v>
      </c>
      <c r="C96" s="4" t="s">
        <v>46</v>
      </c>
      <c r="D96" s="4"/>
      <c r="E96" s="4"/>
      <c r="F96" s="16"/>
    </row>
    <row r="97" spans="1:6" ht="15.75" x14ac:dyDescent="0.25">
      <c r="A97" s="13">
        <v>42</v>
      </c>
      <c r="B97" s="10" t="s">
        <v>31</v>
      </c>
      <c r="C97" s="4" t="s">
        <v>10</v>
      </c>
      <c r="D97" s="4"/>
      <c r="E97" s="4"/>
      <c r="F97" s="11"/>
    </row>
    <row r="98" spans="1:6" ht="47.25" x14ac:dyDescent="0.25">
      <c r="A98" s="13">
        <v>29</v>
      </c>
      <c r="B98" s="10" t="s">
        <v>33</v>
      </c>
      <c r="C98" s="14" t="s">
        <v>34</v>
      </c>
      <c r="D98" s="25"/>
      <c r="E98" s="25"/>
      <c r="F98" s="43" t="s">
        <v>49</v>
      </c>
    </row>
    <row r="99" spans="1:6" ht="15.75" x14ac:dyDescent="0.25">
      <c r="A99" s="13">
        <v>30</v>
      </c>
      <c r="B99" s="10" t="s">
        <v>2</v>
      </c>
      <c r="C99" s="14" t="s">
        <v>34</v>
      </c>
      <c r="D99" s="14"/>
      <c r="E99" s="14"/>
      <c r="F99" s="4" t="s">
        <v>48</v>
      </c>
    </row>
    <row r="100" spans="1:6" ht="15.75" x14ac:dyDescent="0.25">
      <c r="A100" s="55">
        <v>31</v>
      </c>
      <c r="B100" s="57" t="s">
        <v>37</v>
      </c>
      <c r="C100" s="59" t="s">
        <v>38</v>
      </c>
      <c r="D100" s="43"/>
      <c r="E100" s="43"/>
      <c r="F100" s="59"/>
    </row>
    <row r="101" spans="1:6" ht="15.75" x14ac:dyDescent="0.25">
      <c r="A101" s="56"/>
      <c r="B101" s="58"/>
      <c r="C101" s="60"/>
      <c r="D101" s="44"/>
      <c r="E101" s="44"/>
      <c r="F101" s="60"/>
    </row>
    <row r="102" spans="1:6" ht="15.75" x14ac:dyDescent="0.25">
      <c r="A102" s="13">
        <v>32</v>
      </c>
      <c r="B102" s="10" t="s">
        <v>39</v>
      </c>
      <c r="C102" s="4" t="s">
        <v>10</v>
      </c>
      <c r="D102" s="4"/>
      <c r="E102" s="4"/>
      <c r="F102" s="7"/>
    </row>
    <row r="103" spans="1:6" ht="15.75" x14ac:dyDescent="0.25">
      <c r="A103" s="13">
        <v>33</v>
      </c>
      <c r="B103" s="10" t="s">
        <v>40</v>
      </c>
      <c r="C103" s="4" t="s">
        <v>10</v>
      </c>
      <c r="D103" s="4"/>
      <c r="E103" s="4"/>
      <c r="F103" s="7"/>
    </row>
    <row r="104" spans="1:6" ht="15.75" x14ac:dyDescent="0.25">
      <c r="A104" s="13">
        <v>34</v>
      </c>
      <c r="B104" s="10" t="s">
        <v>41</v>
      </c>
      <c r="C104" s="4" t="s">
        <v>10</v>
      </c>
      <c r="D104" s="4"/>
      <c r="E104" s="4"/>
      <c r="F104" s="7"/>
    </row>
    <row r="105" spans="1:6" ht="31.5" x14ac:dyDescent="0.25">
      <c r="A105" s="13">
        <v>35</v>
      </c>
      <c r="B105" s="10" t="s">
        <v>42</v>
      </c>
      <c r="C105" s="4" t="s">
        <v>10</v>
      </c>
      <c r="D105" s="4"/>
      <c r="E105" s="4"/>
      <c r="F105" s="7"/>
    </row>
    <row r="106" spans="1:6" ht="31.5" x14ac:dyDescent="0.25">
      <c r="A106" s="13">
        <v>36</v>
      </c>
      <c r="B106" s="10" t="s">
        <v>43</v>
      </c>
      <c r="C106" s="4" t="s">
        <v>10</v>
      </c>
      <c r="D106" s="4"/>
      <c r="E106" s="4"/>
      <c r="F106" s="7"/>
    </row>
    <row r="107" spans="1:6" ht="31.5" x14ac:dyDescent="0.25">
      <c r="A107" s="13">
        <v>37</v>
      </c>
      <c r="B107" s="10" t="s">
        <v>44</v>
      </c>
      <c r="C107" s="4" t="s">
        <v>10</v>
      </c>
      <c r="D107" s="4"/>
      <c r="E107" s="4"/>
      <c r="F107" s="7"/>
    </row>
    <row r="108" spans="1:6" ht="47.25" x14ac:dyDescent="0.25">
      <c r="A108" s="13">
        <v>38</v>
      </c>
      <c r="B108" s="10" t="s">
        <v>45</v>
      </c>
      <c r="C108" s="4" t="s">
        <v>10</v>
      </c>
      <c r="D108" s="4"/>
      <c r="E108" s="4"/>
      <c r="F108" s="7"/>
    </row>
    <row r="109" spans="1:6" ht="15.75" x14ac:dyDescent="0.25">
      <c r="A109" s="13">
        <v>39</v>
      </c>
      <c r="B109" s="10" t="s">
        <v>28</v>
      </c>
      <c r="C109" s="4" t="s">
        <v>46</v>
      </c>
      <c r="D109" s="4"/>
      <c r="E109" s="4"/>
      <c r="F109" s="7"/>
    </row>
    <row r="110" spans="1:6" ht="15.75" x14ac:dyDescent="0.25">
      <c r="A110" s="13">
        <v>40</v>
      </c>
      <c r="B110" s="10" t="s">
        <v>29</v>
      </c>
      <c r="C110" s="4" t="s">
        <v>46</v>
      </c>
      <c r="D110" s="4"/>
      <c r="E110" s="4"/>
      <c r="F110" s="7"/>
    </row>
    <row r="111" spans="1:6" ht="31.5" x14ac:dyDescent="0.25">
      <c r="A111" s="13">
        <v>41</v>
      </c>
      <c r="B111" s="10" t="s">
        <v>30</v>
      </c>
      <c r="C111" s="4" t="s">
        <v>46</v>
      </c>
      <c r="D111" s="4"/>
      <c r="E111" s="4"/>
      <c r="F111" s="16"/>
    </row>
    <row r="112" spans="1:6" ht="15.75" x14ac:dyDescent="0.25">
      <c r="A112" s="13">
        <v>42</v>
      </c>
      <c r="B112" s="10" t="s">
        <v>31</v>
      </c>
      <c r="C112" s="4" t="s">
        <v>10</v>
      </c>
      <c r="D112" s="4"/>
      <c r="E112" s="4"/>
      <c r="F112" s="11"/>
    </row>
    <row r="113" spans="1:6" ht="31.5" x14ac:dyDescent="0.25">
      <c r="A113" s="13">
        <v>29</v>
      </c>
      <c r="B113" s="10" t="s">
        <v>33</v>
      </c>
      <c r="C113" s="14" t="s">
        <v>34</v>
      </c>
      <c r="D113" s="25"/>
      <c r="E113" s="25"/>
      <c r="F113" s="43" t="s">
        <v>50</v>
      </c>
    </row>
    <row r="114" spans="1:6" ht="15.75" x14ac:dyDescent="0.25">
      <c r="A114" s="13">
        <v>30</v>
      </c>
      <c r="B114" s="10" t="s">
        <v>2</v>
      </c>
      <c r="C114" s="14" t="s">
        <v>34</v>
      </c>
      <c r="D114" s="14"/>
      <c r="E114" s="14"/>
      <c r="F114" s="4" t="s">
        <v>48</v>
      </c>
    </row>
    <row r="115" spans="1:6" ht="15.75" x14ac:dyDescent="0.25">
      <c r="A115" s="55">
        <v>31</v>
      </c>
      <c r="B115" s="57" t="s">
        <v>37</v>
      </c>
      <c r="C115" s="59" t="s">
        <v>38</v>
      </c>
      <c r="D115" s="43"/>
      <c r="E115" s="43"/>
      <c r="F115" s="59"/>
    </row>
    <row r="116" spans="1:6" ht="15.75" x14ac:dyDescent="0.25">
      <c r="A116" s="56"/>
      <c r="B116" s="58"/>
      <c r="C116" s="60"/>
      <c r="D116" s="44"/>
      <c r="E116" s="44"/>
      <c r="F116" s="60"/>
    </row>
    <row r="117" spans="1:6" ht="15.75" x14ac:dyDescent="0.25">
      <c r="A117" s="13">
        <v>32</v>
      </c>
      <c r="B117" s="10" t="s">
        <v>39</v>
      </c>
      <c r="C117" s="4" t="s">
        <v>10</v>
      </c>
      <c r="D117" s="4"/>
      <c r="E117" s="4"/>
      <c r="F117" s="7"/>
    </row>
    <row r="118" spans="1:6" ht="15.75" x14ac:dyDescent="0.25">
      <c r="A118" s="13">
        <v>33</v>
      </c>
      <c r="B118" s="10" t="s">
        <v>40</v>
      </c>
      <c r="C118" s="4" t="s">
        <v>10</v>
      </c>
      <c r="D118" s="4"/>
      <c r="E118" s="4"/>
      <c r="F118" s="7"/>
    </row>
    <row r="119" spans="1:6" ht="15.75" x14ac:dyDescent="0.25">
      <c r="A119" s="13">
        <v>34</v>
      </c>
      <c r="B119" s="10" t="s">
        <v>41</v>
      </c>
      <c r="C119" s="4" t="s">
        <v>10</v>
      </c>
      <c r="D119" s="4"/>
      <c r="E119" s="4"/>
      <c r="F119" s="7"/>
    </row>
    <row r="120" spans="1:6" ht="31.5" x14ac:dyDescent="0.25">
      <c r="A120" s="13">
        <v>35</v>
      </c>
      <c r="B120" s="10" t="s">
        <v>42</v>
      </c>
      <c r="C120" s="4" t="s">
        <v>10</v>
      </c>
      <c r="D120" s="4"/>
      <c r="E120" s="4"/>
      <c r="F120" s="7"/>
    </row>
    <row r="121" spans="1:6" ht="31.5" x14ac:dyDescent="0.25">
      <c r="A121" s="13">
        <v>36</v>
      </c>
      <c r="B121" s="10" t="s">
        <v>43</v>
      </c>
      <c r="C121" s="4" t="s">
        <v>10</v>
      </c>
      <c r="D121" s="4"/>
      <c r="E121" s="4"/>
      <c r="F121" s="7"/>
    </row>
    <row r="122" spans="1:6" ht="31.5" x14ac:dyDescent="0.25">
      <c r="A122" s="13">
        <v>37</v>
      </c>
      <c r="B122" s="10" t="s">
        <v>44</v>
      </c>
      <c r="C122" s="4" t="s">
        <v>10</v>
      </c>
      <c r="D122" s="4"/>
      <c r="E122" s="4"/>
      <c r="F122" s="7"/>
    </row>
    <row r="123" spans="1:6" ht="47.25" x14ac:dyDescent="0.25">
      <c r="A123" s="13">
        <v>38</v>
      </c>
      <c r="B123" s="10" t="s">
        <v>45</v>
      </c>
      <c r="C123" s="4" t="s">
        <v>10</v>
      </c>
      <c r="D123" s="4"/>
      <c r="E123" s="4"/>
      <c r="F123" s="7"/>
    </row>
    <row r="124" spans="1:6" ht="15.75" x14ac:dyDescent="0.25">
      <c r="A124" s="13">
        <v>39</v>
      </c>
      <c r="B124" s="10" t="s">
        <v>28</v>
      </c>
      <c r="C124" s="4" t="s">
        <v>46</v>
      </c>
      <c r="D124" s="4"/>
      <c r="E124" s="4"/>
      <c r="F124" s="7"/>
    </row>
    <row r="125" spans="1:6" ht="15.75" x14ac:dyDescent="0.25">
      <c r="A125" s="13">
        <v>40</v>
      </c>
      <c r="B125" s="10" t="s">
        <v>29</v>
      </c>
      <c r="C125" s="4" t="s">
        <v>46</v>
      </c>
      <c r="D125" s="4"/>
      <c r="E125" s="4"/>
      <c r="F125" s="7"/>
    </row>
    <row r="126" spans="1:6" ht="31.5" x14ac:dyDescent="0.25">
      <c r="A126" s="13">
        <v>41</v>
      </c>
      <c r="B126" s="10" t="s">
        <v>30</v>
      </c>
      <c r="C126" s="4" t="s">
        <v>46</v>
      </c>
      <c r="D126" s="4"/>
      <c r="E126" s="4"/>
      <c r="F126" s="16"/>
    </row>
    <row r="127" spans="1:6" ht="15.75" x14ac:dyDescent="0.25">
      <c r="A127" s="13">
        <v>42</v>
      </c>
      <c r="B127" s="10" t="s">
        <v>31</v>
      </c>
      <c r="C127" s="4" t="s">
        <v>10</v>
      </c>
      <c r="D127" s="4"/>
      <c r="E127" s="4"/>
      <c r="F127" s="11"/>
    </row>
    <row r="128" spans="1:6" ht="31.5" x14ac:dyDescent="0.25">
      <c r="A128" s="13">
        <v>29</v>
      </c>
      <c r="B128" s="10" t="s">
        <v>33</v>
      </c>
      <c r="C128" s="14" t="s">
        <v>34</v>
      </c>
      <c r="D128" s="25"/>
      <c r="E128" s="25"/>
      <c r="F128" s="43" t="s">
        <v>51</v>
      </c>
    </row>
    <row r="129" spans="1:6" ht="15.75" x14ac:dyDescent="0.25">
      <c r="A129" s="13">
        <v>30</v>
      </c>
      <c r="B129" s="10" t="s">
        <v>2</v>
      </c>
      <c r="C129" s="14" t="s">
        <v>34</v>
      </c>
      <c r="D129" s="14"/>
      <c r="E129" s="14"/>
      <c r="F129" s="4" t="s">
        <v>52</v>
      </c>
    </row>
    <row r="130" spans="1:6" ht="15.75" x14ac:dyDescent="0.25">
      <c r="A130" s="55">
        <v>31</v>
      </c>
      <c r="B130" s="57" t="s">
        <v>37</v>
      </c>
      <c r="C130" s="59" t="s">
        <v>38</v>
      </c>
      <c r="D130" s="43"/>
      <c r="E130" s="43"/>
      <c r="F130" s="59"/>
    </row>
    <row r="131" spans="1:6" ht="15.75" x14ac:dyDescent="0.25">
      <c r="A131" s="56"/>
      <c r="B131" s="58"/>
      <c r="C131" s="60"/>
      <c r="D131" s="44"/>
      <c r="E131" s="44"/>
      <c r="F131" s="60"/>
    </row>
    <row r="132" spans="1:6" ht="15.75" x14ac:dyDescent="0.25">
      <c r="A132" s="13">
        <v>32</v>
      </c>
      <c r="B132" s="10" t="s">
        <v>39</v>
      </c>
      <c r="C132" s="4" t="s">
        <v>10</v>
      </c>
      <c r="D132" s="4"/>
      <c r="E132" s="4"/>
      <c r="F132" s="7"/>
    </row>
    <row r="133" spans="1:6" ht="15.75" x14ac:dyDescent="0.25">
      <c r="A133" s="13">
        <v>33</v>
      </c>
      <c r="B133" s="10" t="s">
        <v>40</v>
      </c>
      <c r="C133" s="4" t="s">
        <v>10</v>
      </c>
      <c r="D133" s="4"/>
      <c r="E133" s="4"/>
      <c r="F133" s="7"/>
    </row>
    <row r="134" spans="1:6" ht="15.75" x14ac:dyDescent="0.25">
      <c r="A134" s="13">
        <v>34</v>
      </c>
      <c r="B134" s="10" t="s">
        <v>41</v>
      </c>
      <c r="C134" s="4" t="s">
        <v>10</v>
      </c>
      <c r="D134" s="4"/>
      <c r="E134" s="4"/>
      <c r="F134" s="7"/>
    </row>
    <row r="135" spans="1:6" ht="31.5" x14ac:dyDescent="0.25">
      <c r="A135" s="13">
        <v>35</v>
      </c>
      <c r="B135" s="10" t="s">
        <v>42</v>
      </c>
      <c r="C135" s="4" t="s">
        <v>10</v>
      </c>
      <c r="D135" s="4"/>
      <c r="E135" s="4"/>
      <c r="F135" s="7"/>
    </row>
    <row r="136" spans="1:6" ht="31.5" x14ac:dyDescent="0.25">
      <c r="A136" s="13">
        <v>36</v>
      </c>
      <c r="B136" s="10" t="s">
        <v>43</v>
      </c>
      <c r="C136" s="4" t="s">
        <v>10</v>
      </c>
      <c r="D136" s="4"/>
      <c r="E136" s="4"/>
      <c r="F136" s="7"/>
    </row>
    <row r="137" spans="1:6" ht="31.5" x14ac:dyDescent="0.25">
      <c r="A137" s="13">
        <v>37</v>
      </c>
      <c r="B137" s="10" t="s">
        <v>44</v>
      </c>
      <c r="C137" s="4" t="s">
        <v>10</v>
      </c>
      <c r="D137" s="4"/>
      <c r="E137" s="4"/>
      <c r="F137" s="7"/>
    </row>
    <row r="138" spans="1:6" ht="47.25" x14ac:dyDescent="0.25">
      <c r="A138" s="13">
        <v>38</v>
      </c>
      <c r="B138" s="10" t="s">
        <v>45</v>
      </c>
      <c r="C138" s="4" t="s">
        <v>10</v>
      </c>
      <c r="D138" s="4"/>
      <c r="E138" s="4"/>
      <c r="F138" s="7"/>
    </row>
    <row r="139" spans="1:6" ht="15.75" x14ac:dyDescent="0.25">
      <c r="A139" s="13">
        <v>39</v>
      </c>
      <c r="B139" s="10" t="s">
        <v>28</v>
      </c>
      <c r="C139" s="4" t="s">
        <v>46</v>
      </c>
      <c r="D139" s="4"/>
      <c r="E139" s="4"/>
      <c r="F139" s="7"/>
    </row>
    <row r="140" spans="1:6" ht="15.75" x14ac:dyDescent="0.25">
      <c r="A140" s="13">
        <v>40</v>
      </c>
      <c r="B140" s="10" t="s">
        <v>29</v>
      </c>
      <c r="C140" s="4" t="s">
        <v>46</v>
      </c>
      <c r="D140" s="4"/>
      <c r="E140" s="4"/>
      <c r="F140" s="7"/>
    </row>
    <row r="141" spans="1:6" ht="31.5" x14ac:dyDescent="0.25">
      <c r="A141" s="13">
        <v>41</v>
      </c>
      <c r="B141" s="10" t="s">
        <v>30</v>
      </c>
      <c r="C141" s="4" t="s">
        <v>46</v>
      </c>
      <c r="D141" s="4"/>
      <c r="E141" s="4"/>
      <c r="F141" s="16"/>
    </row>
    <row r="142" spans="1:6" ht="15.75" x14ac:dyDescent="0.25">
      <c r="A142" s="13">
        <v>42</v>
      </c>
      <c r="B142" s="10" t="s">
        <v>31</v>
      </c>
      <c r="C142" s="4" t="s">
        <v>10</v>
      </c>
      <c r="D142" s="4"/>
      <c r="E142" s="4"/>
      <c r="F142" s="11"/>
    </row>
    <row r="143" spans="1:6" ht="15.75" x14ac:dyDescent="0.25">
      <c r="A143" s="54" t="s">
        <v>53</v>
      </c>
      <c r="B143" s="54"/>
      <c r="C143" s="54"/>
      <c r="D143" s="54"/>
      <c r="E143" s="54"/>
      <c r="F143" s="54"/>
    </row>
    <row r="144" spans="1:6" ht="31.5" x14ac:dyDescent="0.25">
      <c r="A144" s="4" t="s">
        <v>85</v>
      </c>
      <c r="B144" s="4" t="s">
        <v>54</v>
      </c>
      <c r="C144" s="4" t="s">
        <v>46</v>
      </c>
      <c r="D144" s="4"/>
      <c r="E144" s="4"/>
      <c r="F144" s="4"/>
    </row>
    <row r="145" spans="1:6" ht="15.75" x14ac:dyDescent="0.25">
      <c r="A145" s="4" t="s">
        <v>86</v>
      </c>
      <c r="B145" s="4" t="s">
        <v>55</v>
      </c>
      <c r="C145" s="4" t="s">
        <v>46</v>
      </c>
      <c r="D145" s="4"/>
      <c r="E145" s="4"/>
      <c r="F145" s="4"/>
    </row>
    <row r="146" spans="1:6" ht="47.25" x14ac:dyDescent="0.25">
      <c r="A146" s="4" t="s">
        <v>87</v>
      </c>
      <c r="B146" s="4" t="s">
        <v>56</v>
      </c>
      <c r="C146" s="4" t="s">
        <v>10</v>
      </c>
      <c r="D146" s="4"/>
      <c r="E146" s="4"/>
      <c r="F146" s="4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2024-06-26T08:52:33Z</dcterms:modified>
</cp:coreProperties>
</file>